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codeName="ThisWorkbook" defaultThemeVersion="124226"/>
  <bookViews>
    <workbookView xWindow="0" yWindow="0" windowWidth="20490" windowHeight="7770" tabRatio="941"/>
  </bookViews>
  <sheets>
    <sheet name="GÜNDÜZ" sheetId="13" r:id="rId1"/>
    <sheet name="GÜNDÜZ Y.LİSANS" sheetId="12" r:id="rId2"/>
    <sheet name="GÜNDÜZ DOKTORA" sheetId="14" r:id="rId3"/>
    <sheet name="GECE" sheetId="15" r:id="rId4"/>
    <sheet name="%25 ARTIRIMLI GÜNDÜZ" sheetId="18" r:id="rId5"/>
    <sheet name="%25 ARTIRIMLI GECE" sheetId="19" r:id="rId6"/>
    <sheet name="DYK HAFTAİÇİ" sheetId="17" r:id="rId7"/>
    <sheet name="DYK HAFTA SONU" sheetId="16" r:id="rId8"/>
  </sheets>
  <definedNames>
    <definedName name="_xlnm.Print_Area" localSheetId="5">'%25 ARTIRIMLI GECE'!$A$1:$N$54</definedName>
    <definedName name="_xlnm.Print_Area" localSheetId="4">'%25 ARTIRIMLI GÜNDÜZ'!$A$1:$N$54</definedName>
    <definedName name="_xlnm.Print_Area" localSheetId="7">'DYK HAFTA SONU'!$A$1:$N$54</definedName>
    <definedName name="_xlnm.Print_Area" localSheetId="6">'DYK HAFTAİÇİ'!$A$1:$N$54</definedName>
    <definedName name="_xlnm.Print_Area" localSheetId="3">GECE!$A$1:$N$54</definedName>
    <definedName name="_xlnm.Print_Area" localSheetId="0">GÜNDÜZ!$A$1:$N$54</definedName>
    <definedName name="_xlnm.Print_Area" localSheetId="2">'GÜNDÜZ DOKTORA'!$A$1:$N$54</definedName>
    <definedName name="_xlnm.Print_Area" localSheetId="1">'GÜNDÜZ Y.LİSANS'!$A$1:$N$54</definedName>
  </definedNames>
  <calcPr calcId="124519"/>
</workbook>
</file>

<file path=xl/calcChain.xml><?xml version="1.0" encoding="utf-8"?>
<calcChain xmlns="http://schemas.openxmlformats.org/spreadsheetml/2006/main">
  <c r="K44" i="19"/>
  <c r="D28"/>
  <c r="E28" s="1"/>
  <c r="D24"/>
  <c r="H16"/>
  <c r="D34" s="1"/>
  <c r="C16"/>
  <c r="D29" s="1"/>
  <c r="H15"/>
  <c r="H17" s="1"/>
  <c r="C15"/>
  <c r="C17" s="1"/>
  <c r="D32" l="1"/>
  <c r="G32" s="1"/>
  <c r="H18"/>
  <c r="D27"/>
  <c r="E34"/>
  <c r="G34"/>
  <c r="E29"/>
  <c r="G29"/>
  <c r="H29" s="1"/>
  <c r="I29" s="1"/>
  <c r="D31"/>
  <c r="D35"/>
  <c r="C18"/>
  <c r="G24"/>
  <c r="D26"/>
  <c r="G28"/>
  <c r="H28" s="1"/>
  <c r="I28" s="1"/>
  <c r="D30"/>
  <c r="E24"/>
  <c r="D25"/>
  <c r="E32"/>
  <c r="H32" s="1"/>
  <c r="I32" s="1"/>
  <c r="D33"/>
  <c r="H34" l="1"/>
  <c r="I34" s="1"/>
  <c r="G27"/>
  <c r="E27"/>
  <c r="H24"/>
  <c r="I24" s="1"/>
  <c r="E26"/>
  <c r="G26"/>
  <c r="E25"/>
  <c r="G25"/>
  <c r="G35"/>
  <c r="E35"/>
  <c r="E33"/>
  <c r="G33"/>
  <c r="E30"/>
  <c r="G30"/>
  <c r="G31"/>
  <c r="H31" s="1"/>
  <c r="I31" s="1"/>
  <c r="E31"/>
  <c r="H30" l="1"/>
  <c r="I30" s="1"/>
  <c r="H35"/>
  <c r="I35" s="1"/>
  <c r="H33"/>
  <c r="I33" s="1"/>
  <c r="H25"/>
  <c r="I25" s="1"/>
  <c r="H26"/>
  <c r="I26" s="1"/>
  <c r="I36" s="1"/>
  <c r="H27"/>
  <c r="I27" s="1"/>
  <c r="K44" i="18" l="1"/>
  <c r="D30"/>
  <c r="E30" s="1"/>
  <c r="H16"/>
  <c r="D35" s="1"/>
  <c r="C16"/>
  <c r="D26" s="1"/>
  <c r="H15"/>
  <c r="H17" s="1"/>
  <c r="C15"/>
  <c r="C17" s="1"/>
  <c r="D34" l="1"/>
  <c r="E34" s="1"/>
  <c r="D33"/>
  <c r="E33" s="1"/>
  <c r="D32"/>
  <c r="G32" s="1"/>
  <c r="H32" s="1"/>
  <c r="I32" s="1"/>
  <c r="E32"/>
  <c r="D25"/>
  <c r="E25" s="1"/>
  <c r="C18"/>
  <c r="E35"/>
  <c r="G35"/>
  <c r="H35" s="1"/>
  <c r="I35" s="1"/>
  <c r="E26"/>
  <c r="G26"/>
  <c r="D29"/>
  <c r="D24"/>
  <c r="H25"/>
  <c r="I25" s="1"/>
  <c r="D28"/>
  <c r="G30"/>
  <c r="H30" s="1"/>
  <c r="I30" s="1"/>
  <c r="H18"/>
  <c r="G25"/>
  <c r="D27"/>
  <c r="D31"/>
  <c r="G34" l="1"/>
  <c r="H34" s="1"/>
  <c r="I34" s="1"/>
  <c r="G33"/>
  <c r="H33" s="1"/>
  <c r="I33" s="1"/>
  <c r="H26"/>
  <c r="I26" s="1"/>
  <c r="H27"/>
  <c r="I27" s="1"/>
  <c r="E27"/>
  <c r="G27"/>
  <c r="G24"/>
  <c r="E24"/>
  <c r="E31"/>
  <c r="G31"/>
  <c r="G28"/>
  <c r="E28"/>
  <c r="E29"/>
  <c r="G29"/>
  <c r="H31" l="1"/>
  <c r="I31" s="1"/>
  <c r="H29"/>
  <c r="I29" s="1"/>
  <c r="H28"/>
  <c r="I28" s="1"/>
  <c r="H24"/>
  <c r="I24" s="1"/>
  <c r="I36" l="1"/>
  <c r="K44" i="17"/>
  <c r="D29"/>
  <c r="E29" s="1"/>
  <c r="H16"/>
  <c r="C16"/>
  <c r="H15"/>
  <c r="D34" s="1"/>
  <c r="C15"/>
  <c r="D26" s="1"/>
  <c r="D25" l="1"/>
  <c r="E25" s="1"/>
  <c r="G34"/>
  <c r="H34" s="1"/>
  <c r="I34" s="1"/>
  <c r="E34"/>
  <c r="G26"/>
  <c r="H26" s="1"/>
  <c r="I26" s="1"/>
  <c r="E26"/>
  <c r="H17"/>
  <c r="D33"/>
  <c r="H18"/>
  <c r="G25"/>
  <c r="H25" s="1"/>
  <c r="I25" s="1"/>
  <c r="D27"/>
  <c r="G29"/>
  <c r="H29" s="1"/>
  <c r="I29" s="1"/>
  <c r="D31"/>
  <c r="D35"/>
  <c r="C17"/>
  <c r="D24"/>
  <c r="D28"/>
  <c r="D32"/>
  <c r="C18"/>
  <c r="D30"/>
  <c r="G32" l="1"/>
  <c r="E32"/>
  <c r="H27"/>
  <c r="I27" s="1"/>
  <c r="E27"/>
  <c r="G27"/>
  <c r="E33"/>
  <c r="G33"/>
  <c r="G24"/>
  <c r="E24"/>
  <c r="G30"/>
  <c r="E30"/>
  <c r="G28"/>
  <c r="H28" s="1"/>
  <c r="I28" s="1"/>
  <c r="E28"/>
  <c r="E31"/>
  <c r="G31"/>
  <c r="E35"/>
  <c r="G35"/>
  <c r="H30" l="1"/>
  <c r="I30" s="1"/>
  <c r="H24"/>
  <c r="I24" s="1"/>
  <c r="H31"/>
  <c r="I31" s="1"/>
  <c r="H33"/>
  <c r="I33" s="1"/>
  <c r="H35"/>
  <c r="I35" s="1"/>
  <c r="H32"/>
  <c r="I32" s="1"/>
  <c r="I36" l="1"/>
  <c r="K44" i="16"/>
  <c r="H16"/>
  <c r="D35" s="1"/>
  <c r="C16"/>
  <c r="D26" s="1"/>
  <c r="H15"/>
  <c r="H17" s="1"/>
  <c r="C15"/>
  <c r="C17" s="1"/>
  <c r="D33" l="1"/>
  <c r="E33" s="1"/>
  <c r="D30"/>
  <c r="E30" s="1"/>
  <c r="D32"/>
  <c r="D34"/>
  <c r="E34" s="1"/>
  <c r="D29"/>
  <c r="E29" s="1"/>
  <c r="D25"/>
  <c r="E25" s="1"/>
  <c r="C18"/>
  <c r="H26"/>
  <c r="I26" s="1"/>
  <c r="E26"/>
  <c r="G26"/>
  <c r="E35"/>
  <c r="G35"/>
  <c r="H35" s="1"/>
  <c r="I35" s="1"/>
  <c r="D24"/>
  <c r="H25"/>
  <c r="I25" s="1"/>
  <c r="D28"/>
  <c r="G30"/>
  <c r="H30" s="1"/>
  <c r="I30" s="1"/>
  <c r="H18"/>
  <c r="G25"/>
  <c r="D27"/>
  <c r="G29"/>
  <c r="H29" s="1"/>
  <c r="I29" s="1"/>
  <c r="D31"/>
  <c r="G34" l="1"/>
  <c r="H34" s="1"/>
  <c r="I34" s="1"/>
  <c r="G33"/>
  <c r="H33" s="1"/>
  <c r="I33" s="1"/>
  <c r="E32"/>
  <c r="G32"/>
  <c r="E27"/>
  <c r="G27"/>
  <c r="H27" s="1"/>
  <c r="I27" s="1"/>
  <c r="G28"/>
  <c r="H28" s="1"/>
  <c r="I28" s="1"/>
  <c r="E28"/>
  <c r="E31"/>
  <c r="G31"/>
  <c r="G24"/>
  <c r="H24" s="1"/>
  <c r="I24" s="1"/>
  <c r="E24"/>
  <c r="H32" l="1"/>
  <c r="I32" s="1"/>
  <c r="H31"/>
  <c r="I31" s="1"/>
  <c r="I36" l="1"/>
  <c r="K44" i="15"/>
  <c r="H16"/>
  <c r="D34" s="1"/>
  <c r="C16"/>
  <c r="D27" s="1"/>
  <c r="H15"/>
  <c r="H17" s="1"/>
  <c r="C15"/>
  <c r="C17" s="1"/>
  <c r="H18" l="1"/>
  <c r="D25"/>
  <c r="D24"/>
  <c r="H24" s="1"/>
  <c r="I24" s="1"/>
  <c r="D29"/>
  <c r="D26"/>
  <c r="E26" s="1"/>
  <c r="E27"/>
  <c r="G27"/>
  <c r="E34"/>
  <c r="G34"/>
  <c r="H34" s="1"/>
  <c r="I34" s="1"/>
  <c r="D33"/>
  <c r="C18"/>
  <c r="G26"/>
  <c r="H26" s="1"/>
  <c r="I26" s="1"/>
  <c r="D28"/>
  <c r="D32"/>
  <c r="D31"/>
  <c r="D35"/>
  <c r="D30"/>
  <c r="H27" l="1"/>
  <c r="I27" s="1"/>
  <c r="G25"/>
  <c r="E25"/>
  <c r="G29"/>
  <c r="E29"/>
  <c r="H25"/>
  <c r="I25" s="1"/>
  <c r="E30"/>
  <c r="G30"/>
  <c r="G32"/>
  <c r="H32" s="1"/>
  <c r="I32" s="1"/>
  <c r="E32"/>
  <c r="E31"/>
  <c r="G31"/>
  <c r="H35"/>
  <c r="I35" s="1"/>
  <c r="E35"/>
  <c r="G35"/>
  <c r="G28"/>
  <c r="H28" s="1"/>
  <c r="I28" s="1"/>
  <c r="E28"/>
  <c r="E33"/>
  <c r="G33"/>
  <c r="H31" l="1"/>
  <c r="I31" s="1"/>
  <c r="H33"/>
  <c r="I33" s="1"/>
  <c r="H30"/>
  <c r="I30" s="1"/>
  <c r="H29"/>
  <c r="I29" s="1"/>
  <c r="I36" l="1"/>
  <c r="K44" i="14"/>
  <c r="H16"/>
  <c r="C16"/>
  <c r="H15"/>
  <c r="H18" s="1"/>
  <c r="C15"/>
  <c r="C17" s="1"/>
  <c r="C18" l="1"/>
  <c r="D34"/>
  <c r="D30"/>
  <c r="D35"/>
  <c r="D31"/>
  <c r="D32"/>
  <c r="D33"/>
  <c r="H17"/>
  <c r="D28"/>
  <c r="D26" l="1"/>
  <c r="D29"/>
  <c r="D25"/>
  <c r="D27"/>
  <c r="D24"/>
  <c r="H27"/>
  <c r="I27" s="1"/>
  <c r="G27"/>
  <c r="E27"/>
  <c r="G32"/>
  <c r="H32" s="1"/>
  <c r="I32" s="1"/>
  <c r="E32"/>
  <c r="E34"/>
  <c r="G34"/>
  <c r="G28"/>
  <c r="H28" s="1"/>
  <c r="I28" s="1"/>
  <c r="E28"/>
  <c r="E33"/>
  <c r="G33"/>
  <c r="E30"/>
  <c r="G30"/>
  <c r="E35"/>
  <c r="G35"/>
  <c r="H31"/>
  <c r="I31" s="1"/>
  <c r="E31"/>
  <c r="G31"/>
  <c r="H30" l="1"/>
  <c r="I30" s="1"/>
  <c r="H35"/>
  <c r="I35" s="1"/>
  <c r="H33"/>
  <c r="I33" s="1"/>
  <c r="H34"/>
  <c r="I34" s="1"/>
  <c r="G26"/>
  <c r="H26" s="1"/>
  <c r="I26" s="1"/>
  <c r="E26"/>
  <c r="E29"/>
  <c r="G29"/>
  <c r="H29" s="1"/>
  <c r="I29" s="1"/>
  <c r="E25"/>
  <c r="H25" s="1"/>
  <c r="I25" s="1"/>
  <c r="G25"/>
  <c r="G24"/>
  <c r="H24" s="1"/>
  <c r="I24" s="1"/>
  <c r="E24"/>
  <c r="I36" l="1"/>
  <c r="K44" i="13"/>
  <c r="H16"/>
  <c r="C16"/>
  <c r="H15"/>
  <c r="D34" s="1"/>
  <c r="C15"/>
  <c r="D26" s="1"/>
  <c r="D31" l="1"/>
  <c r="E31" s="1"/>
  <c r="H18"/>
  <c r="D35"/>
  <c r="E35" s="1"/>
  <c r="D32"/>
  <c r="G32" s="1"/>
  <c r="E34"/>
  <c r="G34"/>
  <c r="E26"/>
  <c r="G26"/>
  <c r="H26" s="1"/>
  <c r="I26" s="1"/>
  <c r="D24"/>
  <c r="D27"/>
  <c r="H17"/>
  <c r="D25"/>
  <c r="D29"/>
  <c r="E32"/>
  <c r="H32" s="1"/>
  <c r="I32" s="1"/>
  <c r="D33"/>
  <c r="G35"/>
  <c r="H35" s="1"/>
  <c r="I35" s="1"/>
  <c r="C17"/>
  <c r="D28"/>
  <c r="C18"/>
  <c r="D30"/>
  <c r="H34" l="1"/>
  <c r="I34" s="1"/>
  <c r="G31"/>
  <c r="H31" s="1"/>
  <c r="I31" s="1"/>
  <c r="E30"/>
  <c r="G30"/>
  <c r="E29"/>
  <c r="G29"/>
  <c r="H29" s="1"/>
  <c r="I29" s="1"/>
  <c r="G27"/>
  <c r="E27"/>
  <c r="H27" s="1"/>
  <c r="I27" s="1"/>
  <c r="G28"/>
  <c r="H28" s="1"/>
  <c r="I28" s="1"/>
  <c r="E28"/>
  <c r="E33"/>
  <c r="G33"/>
  <c r="E25"/>
  <c r="G25"/>
  <c r="G24"/>
  <c r="E24"/>
  <c r="H33" l="1"/>
  <c r="I33" s="1"/>
  <c r="H30"/>
  <c r="I30" s="1"/>
  <c r="H25"/>
  <c r="I25" s="1"/>
  <c r="H24"/>
  <c r="I24" s="1"/>
  <c r="I36" l="1"/>
  <c r="K44" i="12"/>
  <c r="H16"/>
  <c r="C16"/>
  <c r="H15"/>
  <c r="C15"/>
  <c r="C17" l="1"/>
  <c r="C18"/>
  <c r="H17"/>
  <c r="H18"/>
  <c r="D27" l="1"/>
  <c r="G27" s="1"/>
  <c r="D26"/>
  <c r="G26" s="1"/>
  <c r="D28"/>
  <c r="E28" s="1"/>
  <c r="D24"/>
  <c r="D29"/>
  <c r="E29" s="1"/>
  <c r="D25"/>
  <c r="G25" s="1"/>
  <c r="D34"/>
  <c r="D32"/>
  <c r="D30"/>
  <c r="G30" s="1"/>
  <c r="D33"/>
  <c r="E33" s="1"/>
  <c r="D31"/>
  <c r="E31" s="1"/>
  <c r="D35"/>
  <c r="G31"/>
  <c r="E24"/>
  <c r="G24"/>
  <c r="G29"/>
  <c r="E34"/>
  <c r="G34"/>
  <c r="G28"/>
  <c r="E32"/>
  <c r="G32"/>
  <c r="G35"/>
  <c r="E35"/>
  <c r="E25"/>
  <c r="E30"/>
  <c r="E26"/>
  <c r="G33" l="1"/>
  <c r="H33" s="1"/>
  <c r="I33" s="1"/>
  <c r="E27"/>
  <c r="H28"/>
  <c r="I28" s="1"/>
  <c r="H34"/>
  <c r="I34" s="1"/>
  <c r="H24"/>
  <c r="I24" s="1"/>
  <c r="H25"/>
  <c r="I25" s="1"/>
  <c r="H35"/>
  <c r="I35" s="1"/>
  <c r="H30"/>
  <c r="I30" s="1"/>
  <c r="H32"/>
  <c r="I32" s="1"/>
  <c r="H31"/>
  <c r="I31" s="1"/>
  <c r="H29"/>
  <c r="I29" s="1"/>
  <c r="H26"/>
  <c r="I26" s="1"/>
  <c r="H27"/>
  <c r="I27" s="1"/>
  <c r="I36" l="1"/>
</calcChain>
</file>

<file path=xl/sharedStrings.xml><?xml version="1.0" encoding="utf-8"?>
<sst xmlns="http://schemas.openxmlformats.org/spreadsheetml/2006/main" count="488" uniqueCount="75">
  <si>
    <t xml:space="preserve">                                         EK DERS ÜCRETİ İADE BORDROSU</t>
  </si>
  <si>
    <t>Personel Blgileri</t>
  </si>
  <si>
    <t>OKULU/KURUMU :</t>
  </si>
  <si>
    <t>T.C. KİMLİK NO :</t>
  </si>
  <si>
    <t>ADI VE SOYADI :</t>
  </si>
  <si>
    <t xml:space="preserve">                               GÖREVİ  :</t>
  </si>
  <si>
    <t>Okul Müdürü</t>
  </si>
  <si>
    <t>ÖĞRENİMİ  :</t>
  </si>
  <si>
    <t>AİT OLDUĞU YIL:</t>
  </si>
  <si>
    <t>Gösterge</t>
  </si>
  <si>
    <t>Tutar</t>
  </si>
  <si>
    <t>Birim Ücret</t>
  </si>
  <si>
    <t>Gündüz</t>
  </si>
  <si>
    <t xml:space="preserve">Gece    </t>
  </si>
  <si>
    <t>Yüksek Lisans</t>
  </si>
  <si>
    <t>Doktora</t>
  </si>
  <si>
    <t>Yanlış Hesaplanan Ek Ders Bilgileri</t>
  </si>
  <si>
    <t>Saat</t>
  </si>
  <si>
    <t>Gelir      Tutarı</t>
  </si>
  <si>
    <t>Damga Vergisi</t>
  </si>
  <si>
    <t>Vergi Dilimi%</t>
  </si>
  <si>
    <t>Gelir Vergisi</t>
  </si>
  <si>
    <t>Net           Ödenen</t>
  </si>
  <si>
    <t>Ocak</t>
  </si>
  <si>
    <t>Şubat</t>
  </si>
  <si>
    <t>Mart</t>
  </si>
  <si>
    <t>Nisan</t>
  </si>
  <si>
    <t>Mayıs</t>
  </si>
  <si>
    <t>Haziran</t>
  </si>
  <si>
    <t>Temmuz</t>
  </si>
  <si>
    <t>Ağustos</t>
  </si>
  <si>
    <t>Eylül</t>
  </si>
  <si>
    <t>Ekim</t>
  </si>
  <si>
    <t>Kasım</t>
  </si>
  <si>
    <t>Aralık</t>
  </si>
  <si>
    <t>Hesaplayan/Onaylayan</t>
  </si>
  <si>
    <t>Not:</t>
  </si>
  <si>
    <t xml:space="preserve">*Ekders hesaplamsı 657 Sayılı Devlet Memurları Kanunun 176 mad. Gereğince kanuna göre verilen 140 ve 150 göstege rakamının ilgili aya ait </t>
  </si>
  <si>
    <t>aylık katsayı çarpımından oluşan miktarla hesaplanmıştır.</t>
  </si>
  <si>
    <t>İade</t>
  </si>
  <si>
    <t xml:space="preserve"> Toplam Borç:         </t>
  </si>
  <si>
    <t>Lisans</t>
  </si>
  <si>
    <t>Yeniyüzyıl İlkokulu</t>
  </si>
  <si>
    <t>Öğretmen</t>
  </si>
  <si>
    <t>aaaaa</t>
  </si>
  <si>
    <t>xxxxxxx</t>
  </si>
  <si>
    <t>(Yüksek Lisans)</t>
  </si>
  <si>
    <t>(Doktora)</t>
  </si>
  <si>
    <t>(Gece Saati)</t>
  </si>
  <si>
    <t>aaaaaa</t>
  </si>
  <si>
    <t>xxxxxxxx</t>
  </si>
  <si>
    <t>Kurum Müdürü</t>
  </si>
  <si>
    <t>(DYK Haftasonu İade)</t>
  </si>
  <si>
    <t>xxxxx</t>
  </si>
  <si>
    <t>(DYK Haftaiçi İade)</t>
  </si>
  <si>
    <t>(Lisans %25 Artırımlı gündüz)</t>
  </si>
  <si>
    <t>%25 Gündüz</t>
  </si>
  <si>
    <t>İadesi Hesaplanan Ek Ders Bilgileri</t>
  </si>
  <si>
    <t>Ödenecek Tutar</t>
  </si>
  <si>
    <t xml:space="preserve"> Toplam Ödenen:         </t>
  </si>
  <si>
    <t>xxxxxx</t>
  </si>
  <si>
    <t>(Lisans %25 Artırımlı gece)</t>
  </si>
  <si>
    <t>Gece</t>
  </si>
  <si>
    <t>%25 Gece</t>
  </si>
  <si>
    <t>Y.Lisans</t>
  </si>
  <si>
    <t>Aylık Katsayı (1 Ocak 2023) :</t>
  </si>
  <si>
    <t>Aylık Katsayı (1 Temmuz 2023) :</t>
  </si>
  <si>
    <t>Yukarıda belirtilen kişiye ait 2023 yılı mart ayına ait toplam 119 TL(yüzondokuzTL) borç hesaplanmıştır.</t>
  </si>
  <si>
    <t>*Gelir vergisi ek ders bordrosundan alına bilgilere göre %15, %20 ve %27 olarak hesaplanmıştır.</t>
  </si>
  <si>
    <t xml:space="preserve">*Lisansüstü öğrenim gören öğretmenlere ilave ek ders ücreti, Milli Eğitim Bakanlığına bağlı örgün ve yaygın eğitim kurumlarında görev yapan                                                                                                                                                    </t>
  </si>
  <si>
    <t xml:space="preserve"> öğretmenlerden yüksek lisans ve doktora yapmış olanlara, fiilen girdikleri dersler için ödenecek ek ders ücretleri sırasıyla %7 ve %20 artırımlı                                                                                                                                                      </t>
  </si>
  <si>
    <t xml:space="preserve">ödenir olarak hesaplanmıştır.        </t>
  </si>
  <si>
    <t>Yukarıda belirtilen kişiye ait 2023 yılı aralık ayına ait toplam 139,62 TL(yüzotuzdokuzTL,altmışiki Kr) borç hesaplanmıştır.</t>
  </si>
  <si>
    <t>Yukarıda belirtilen kişiye ait 2023 yılı ocak ayına ait gece saati toplam 423,80 TL(dörtyüzyirmiüçTL,seksenKr) borç hesaplanmıştır.</t>
  </si>
  <si>
    <t>Yukarıda belirtilen kişiye ait 2023 yılına ait toplam 139,62 TL(yüzotuzdokuzTL,altmışiki Kr)iade hesaplanmıştır.</t>
  </si>
</sst>
</file>

<file path=xl/styles.xml><?xml version="1.0" encoding="utf-8"?>
<styleSheet xmlns="http://schemas.openxmlformats.org/spreadsheetml/2006/main">
  <numFmts count="2">
    <numFmt numFmtId="164" formatCode="0.000000"/>
    <numFmt numFmtId="165" formatCode="0.0000"/>
  </numFmts>
  <fonts count="11">
    <font>
      <sz val="11"/>
      <color theme="1"/>
      <name val="Calibri"/>
      <family val="2"/>
      <charset val="162"/>
      <scheme val="minor"/>
    </font>
    <font>
      <b/>
      <sz val="14"/>
      <color theme="1"/>
      <name val="Arial"/>
      <family val="2"/>
      <charset val="162"/>
    </font>
    <font>
      <sz val="9"/>
      <color theme="1"/>
      <name val="Arial"/>
      <family val="2"/>
      <charset val="162"/>
    </font>
    <font>
      <b/>
      <u/>
      <sz val="9"/>
      <color theme="1"/>
      <name val="Arial"/>
      <family val="2"/>
      <charset val="162"/>
    </font>
    <font>
      <sz val="9"/>
      <name val="Arial Tur"/>
      <charset val="162"/>
    </font>
    <font>
      <b/>
      <sz val="9"/>
      <color theme="1"/>
      <name val="Arial"/>
      <family val="2"/>
      <charset val="162"/>
    </font>
    <font>
      <b/>
      <sz val="9"/>
      <color indexed="8"/>
      <name val="Arial"/>
      <family val="2"/>
      <charset val="162"/>
    </font>
    <font>
      <sz val="9"/>
      <color theme="1"/>
      <name val="Calibri"/>
      <family val="2"/>
      <charset val="162"/>
      <scheme val="minor"/>
    </font>
    <font>
      <sz val="8"/>
      <color theme="1"/>
      <name val="Calibri"/>
      <family val="2"/>
      <charset val="162"/>
      <scheme val="minor"/>
    </font>
    <font>
      <sz val="8"/>
      <name val="Arial Tur"/>
      <charset val="162"/>
    </font>
    <font>
      <sz val="10"/>
      <color theme="1"/>
      <name val="Calibri"/>
      <family val="2"/>
      <charset val="16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1" fillId="0" borderId="0" xfId="0" applyFont="1" applyAlignment="1" applyProtection="1">
      <alignment vertical="center"/>
      <protection hidden="1"/>
    </xf>
    <xf numFmtId="0" fontId="2" fillId="2" borderId="0" xfId="0" applyFont="1" applyFill="1" applyBorder="1" applyProtection="1">
      <protection locked="0"/>
    </xf>
    <xf numFmtId="0" fontId="2" fillId="2" borderId="0" xfId="0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Border="1" applyAlignment="1" applyProtection="1">
      <alignment vertical="center"/>
      <protection hidden="1"/>
    </xf>
    <xf numFmtId="0" fontId="5" fillId="2" borderId="0" xfId="0" applyFont="1" applyFill="1" applyBorder="1" applyAlignment="1" applyProtection="1">
      <alignment horizontal="left" vertical="center"/>
      <protection hidden="1"/>
    </xf>
    <xf numFmtId="0" fontId="2" fillId="2" borderId="0" xfId="0" applyFont="1" applyFill="1" applyBorder="1" applyAlignment="1" applyProtection="1">
      <alignment vertical="center"/>
      <protection locked="0"/>
    </xf>
    <xf numFmtId="0" fontId="5" fillId="2" borderId="6" xfId="0" applyFont="1" applyFill="1" applyBorder="1" applyProtection="1">
      <protection hidden="1"/>
    </xf>
    <xf numFmtId="0" fontId="5" fillId="2" borderId="7" xfId="0" applyFont="1" applyFill="1" applyBorder="1" applyAlignment="1" applyProtection="1">
      <alignment horizontal="center"/>
      <protection hidden="1"/>
    </xf>
    <xf numFmtId="165" fontId="2" fillId="2" borderId="7" xfId="0" applyNumberFormat="1" applyFont="1" applyFill="1" applyBorder="1" applyProtection="1">
      <protection hidden="1"/>
    </xf>
    <xf numFmtId="165" fontId="2" fillId="2" borderId="13" xfId="0" applyNumberFormat="1" applyFont="1" applyFill="1" applyBorder="1" applyProtection="1">
      <protection hidden="1"/>
    </xf>
    <xf numFmtId="0" fontId="5" fillId="2" borderId="8" xfId="0" applyFont="1" applyFill="1" applyBorder="1" applyAlignment="1" applyProtection="1">
      <alignment horizontal="left"/>
      <protection hidden="1"/>
    </xf>
    <xf numFmtId="0" fontId="5" fillId="2" borderId="9" xfId="0" applyFont="1" applyFill="1" applyBorder="1" applyAlignment="1" applyProtection="1">
      <alignment horizontal="left"/>
      <protection hidden="1"/>
    </xf>
    <xf numFmtId="0" fontId="2" fillId="2" borderId="7" xfId="0" applyFont="1" applyFill="1" applyBorder="1" applyAlignment="1" applyProtection="1">
      <alignment horizontal="left"/>
      <protection hidden="1"/>
    </xf>
    <xf numFmtId="0" fontId="7" fillId="0" borderId="0" xfId="0" applyFont="1" applyProtection="1">
      <protection locked="0"/>
    </xf>
    <xf numFmtId="0" fontId="8" fillId="0" borderId="0" xfId="0" applyFont="1" applyProtection="1">
      <protection locked="0"/>
    </xf>
    <xf numFmtId="0" fontId="9" fillId="0" borderId="0" xfId="0" applyFont="1" applyProtection="1">
      <protection locked="0"/>
    </xf>
    <xf numFmtId="0" fontId="2" fillId="2" borderId="0" xfId="0" applyFont="1" applyFill="1" applyBorder="1" applyAlignment="1" applyProtection="1">
      <alignment horizontal="center"/>
      <protection hidden="1"/>
    </xf>
    <xf numFmtId="0" fontId="2" fillId="2" borderId="0" xfId="0" applyFont="1" applyFill="1" applyBorder="1" applyAlignment="1" applyProtection="1">
      <alignment horizontal="right" vertical="center"/>
      <protection hidden="1"/>
    </xf>
    <xf numFmtId="0" fontId="2" fillId="2" borderId="0" xfId="0" applyFont="1" applyFill="1" applyBorder="1" applyProtection="1">
      <protection hidden="1"/>
    </xf>
    <xf numFmtId="0" fontId="4" fillId="0" borderId="0" xfId="0" applyFont="1" applyBorder="1" applyProtection="1">
      <protection hidden="1"/>
    </xf>
    <xf numFmtId="0" fontId="4" fillId="0" borderId="4" xfId="0" applyFont="1" applyBorder="1" applyProtection="1">
      <protection hidden="1"/>
    </xf>
    <xf numFmtId="0" fontId="4" fillId="0" borderId="5" xfId="0" applyFont="1" applyBorder="1" applyProtection="1">
      <protection hidden="1"/>
    </xf>
    <xf numFmtId="0" fontId="7" fillId="0" borderId="0" xfId="0" applyFont="1" applyBorder="1" applyProtection="1">
      <protection hidden="1"/>
    </xf>
    <xf numFmtId="0" fontId="7" fillId="0" borderId="5" xfId="0" applyFont="1" applyBorder="1" applyProtection="1">
      <protection hidden="1"/>
    </xf>
    <xf numFmtId="0" fontId="2" fillId="2" borderId="6" xfId="0" applyFont="1" applyFill="1" applyBorder="1" applyProtection="1">
      <protection hidden="1"/>
    </xf>
    <xf numFmtId="0" fontId="4" fillId="2" borderId="4" xfId="0" applyFont="1" applyFill="1" applyBorder="1" applyProtection="1">
      <protection hidden="1"/>
    </xf>
    <xf numFmtId="0" fontId="4" fillId="0" borderId="12" xfId="0" applyFont="1" applyBorder="1" applyProtection="1">
      <protection hidden="1"/>
    </xf>
    <xf numFmtId="0" fontId="7" fillId="0" borderId="14" xfId="0" applyFont="1" applyBorder="1" applyProtection="1">
      <protection hidden="1"/>
    </xf>
    <xf numFmtId="0" fontId="0" fillId="0" borderId="0" xfId="0" applyProtection="1">
      <protection hidden="1"/>
    </xf>
    <xf numFmtId="0" fontId="7" fillId="0" borderId="0" xfId="0" applyFont="1" applyProtection="1">
      <protection hidden="1"/>
    </xf>
    <xf numFmtId="0" fontId="2" fillId="0" borderId="0" xfId="0" applyFont="1" applyBorder="1" applyAlignment="1" applyProtection="1">
      <protection hidden="1"/>
    </xf>
    <xf numFmtId="0" fontId="2" fillId="2" borderId="0" xfId="0" applyFont="1" applyFill="1" applyBorder="1" applyAlignment="1" applyProtection="1">
      <alignment horizontal="center" vertical="center"/>
      <protection hidden="1"/>
    </xf>
    <xf numFmtId="0" fontId="2" fillId="0" borderId="0" xfId="0" applyFont="1" applyBorder="1" applyProtection="1">
      <protection hidden="1"/>
    </xf>
    <xf numFmtId="0" fontId="4" fillId="0" borderId="0" xfId="0" applyFont="1" applyProtection="1">
      <protection hidden="1"/>
    </xf>
    <xf numFmtId="0" fontId="3" fillId="2" borderId="0" xfId="0" applyFont="1" applyFill="1" applyBorder="1" applyProtection="1">
      <protection hidden="1"/>
    </xf>
    <xf numFmtId="164" fontId="2" fillId="2" borderId="0" xfId="0" applyNumberFormat="1" applyFont="1" applyFill="1" applyBorder="1" applyAlignment="1" applyProtection="1">
      <alignment horizontal="left"/>
      <protection hidden="1"/>
    </xf>
    <xf numFmtId="0" fontId="8" fillId="0" borderId="0" xfId="0" applyFont="1" applyProtection="1">
      <protection hidden="1"/>
    </xf>
    <xf numFmtId="0" fontId="9" fillId="0" borderId="0" xfId="0" applyFont="1" applyBorder="1" applyAlignment="1" applyProtection="1">
      <alignment horizontal="center" vertical="center" wrapText="1"/>
      <protection hidden="1"/>
    </xf>
    <xf numFmtId="2" fontId="10" fillId="0" borderId="7" xfId="0" applyNumberFormat="1" applyFont="1" applyBorder="1" applyProtection="1">
      <protection hidden="1"/>
    </xf>
    <xf numFmtId="0" fontId="10" fillId="0" borderId="0" xfId="0" applyFont="1" applyProtection="1">
      <protection hidden="1"/>
    </xf>
    <xf numFmtId="0" fontId="9" fillId="0" borderId="0" xfId="0" applyFont="1" applyProtection="1">
      <protection hidden="1"/>
    </xf>
    <xf numFmtId="0" fontId="4" fillId="0" borderId="0" xfId="0" applyFont="1" applyAlignment="1" applyProtection="1">
      <alignment horizontal="center"/>
      <protection hidden="1"/>
    </xf>
    <xf numFmtId="0" fontId="7" fillId="2" borderId="0" xfId="0" applyFont="1" applyFill="1" applyProtection="1">
      <protection hidden="1"/>
    </xf>
    <xf numFmtId="0" fontId="4" fillId="2" borderId="0" xfId="0" applyFont="1" applyFill="1" applyBorder="1" applyProtection="1">
      <protection hidden="1"/>
    </xf>
    <xf numFmtId="0" fontId="7" fillId="2" borderId="0" xfId="0" applyFont="1" applyFill="1" applyBorder="1" applyProtection="1">
      <protection hidden="1"/>
    </xf>
    <xf numFmtId="0" fontId="4" fillId="2" borderId="0" xfId="0" applyFont="1" applyFill="1" applyBorder="1" applyProtection="1">
      <protection locked="0"/>
    </xf>
    <xf numFmtId="0" fontId="2" fillId="2" borderId="0" xfId="0" applyFont="1" applyFill="1" applyBorder="1" applyAlignment="1" applyProtection="1">
      <alignment horizontal="left" vertical="center"/>
      <protection locked="0"/>
    </xf>
    <xf numFmtId="0" fontId="10" fillId="0" borderId="0" xfId="0" applyFont="1" applyBorder="1" applyAlignment="1" applyProtection="1">
      <protection hidden="1"/>
    </xf>
    <xf numFmtId="2" fontId="10" fillId="0" borderId="0" xfId="0" applyNumberFormat="1" applyFont="1" applyBorder="1" applyProtection="1">
      <protection hidden="1"/>
    </xf>
    <xf numFmtId="1" fontId="10" fillId="0" borderId="0" xfId="0" applyNumberFormat="1" applyFont="1" applyBorder="1" applyProtection="1">
      <protection hidden="1"/>
    </xf>
    <xf numFmtId="0" fontId="10" fillId="0" borderId="0" xfId="0" applyFont="1" applyBorder="1" applyProtection="1">
      <protection hidden="1"/>
    </xf>
    <xf numFmtId="0" fontId="9" fillId="0" borderId="7" xfId="0" applyFont="1" applyBorder="1" applyAlignment="1" applyProtection="1">
      <alignment horizontal="center" vertical="center" wrapText="1"/>
      <protection hidden="1"/>
    </xf>
    <xf numFmtId="0" fontId="9" fillId="0" borderId="7" xfId="0" applyFont="1" applyBorder="1" applyAlignment="1" applyProtection="1">
      <alignment horizontal="center" vertical="center"/>
      <protection hidden="1"/>
    </xf>
    <xf numFmtId="2" fontId="10" fillId="2" borderId="7" xfId="0" applyNumberFormat="1" applyFont="1" applyFill="1" applyBorder="1" applyProtection="1">
      <protection hidden="1"/>
    </xf>
    <xf numFmtId="0" fontId="8" fillId="0" borderId="20" xfId="0" applyFont="1" applyBorder="1" applyProtection="1">
      <protection hidden="1"/>
    </xf>
    <xf numFmtId="0" fontId="8" fillId="0" borderId="21" xfId="0" applyFont="1" applyBorder="1" applyProtection="1">
      <protection hidden="1"/>
    </xf>
    <xf numFmtId="0" fontId="9" fillId="0" borderId="23" xfId="0" applyFont="1" applyBorder="1" applyAlignment="1" applyProtection="1">
      <alignment horizontal="center" vertical="center"/>
      <protection hidden="1"/>
    </xf>
    <xf numFmtId="0" fontId="10" fillId="2" borderId="23" xfId="0" applyFont="1" applyFill="1" applyBorder="1" applyProtection="1">
      <protection hidden="1"/>
    </xf>
    <xf numFmtId="2" fontId="10" fillId="0" borderId="24" xfId="0" applyNumberFormat="1" applyFont="1" applyBorder="1" applyProtection="1">
      <protection hidden="1"/>
    </xf>
    <xf numFmtId="0" fontId="10" fillId="2" borderId="25" xfId="0" applyFont="1" applyFill="1" applyBorder="1" applyProtection="1">
      <protection hidden="1"/>
    </xf>
    <xf numFmtId="2" fontId="10" fillId="0" borderId="13" xfId="0" applyNumberFormat="1" applyFont="1" applyBorder="1" applyProtection="1">
      <protection hidden="1"/>
    </xf>
    <xf numFmtId="2" fontId="10" fillId="0" borderId="26" xfId="0" applyNumberFormat="1" applyFont="1" applyBorder="1" applyProtection="1">
      <protection hidden="1"/>
    </xf>
    <xf numFmtId="0" fontId="10" fillId="2" borderId="7" xfId="0" applyFont="1" applyFill="1" applyBorder="1" applyProtection="1">
      <protection locked="0"/>
    </xf>
    <xf numFmtId="0" fontId="10" fillId="2" borderId="13" xfId="0" applyFont="1" applyFill="1" applyBorder="1" applyProtection="1">
      <protection locked="0"/>
    </xf>
    <xf numFmtId="1" fontId="10" fillId="2" borderId="7" xfId="0" applyNumberFormat="1" applyFont="1" applyFill="1" applyBorder="1" applyProtection="1">
      <protection locked="0"/>
    </xf>
    <xf numFmtId="1" fontId="10" fillId="2" borderId="13" xfId="0" applyNumberFormat="1" applyFont="1" applyFill="1" applyBorder="1" applyProtection="1">
      <protection locked="0"/>
    </xf>
    <xf numFmtId="0" fontId="2" fillId="2" borderId="0" xfId="0" applyFont="1" applyFill="1" applyBorder="1" applyAlignment="1" applyProtection="1">
      <alignment horizontal="left" vertical="center"/>
      <protection locked="0"/>
    </xf>
    <xf numFmtId="0" fontId="5" fillId="2" borderId="8" xfId="0" applyFont="1" applyFill="1" applyBorder="1" applyAlignment="1" applyProtection="1">
      <alignment horizontal="left"/>
      <protection hidden="1"/>
    </xf>
    <xf numFmtId="0" fontId="5" fillId="2" borderId="9" xfId="0" applyFont="1" applyFill="1" applyBorder="1" applyAlignment="1" applyProtection="1">
      <alignment horizontal="left"/>
      <protection hidden="1"/>
    </xf>
    <xf numFmtId="0" fontId="2" fillId="2" borderId="7" xfId="0" applyFont="1" applyFill="1" applyBorder="1" applyAlignment="1" applyProtection="1">
      <alignment horizontal="left"/>
      <protection hidden="1"/>
    </xf>
    <xf numFmtId="0" fontId="5" fillId="2" borderId="8" xfId="0" applyFont="1" applyFill="1" applyBorder="1" applyAlignment="1" applyProtection="1">
      <alignment horizontal="left"/>
      <protection hidden="1"/>
    </xf>
    <xf numFmtId="0" fontId="5" fillId="2" borderId="9" xfId="0" applyFont="1" applyFill="1" applyBorder="1" applyAlignment="1" applyProtection="1">
      <alignment horizontal="left"/>
      <protection hidden="1"/>
    </xf>
    <xf numFmtId="0" fontId="2" fillId="2" borderId="7" xfId="0" applyFont="1" applyFill="1" applyBorder="1" applyAlignment="1" applyProtection="1">
      <alignment horizontal="left"/>
      <protection hidden="1"/>
    </xf>
    <xf numFmtId="0" fontId="2" fillId="2" borderId="0" xfId="0" applyFont="1" applyFill="1" applyBorder="1" applyAlignment="1" applyProtection="1">
      <alignment horizontal="left" vertical="center"/>
      <protection locked="0"/>
    </xf>
    <xf numFmtId="0" fontId="2" fillId="2" borderId="7" xfId="0" applyFont="1" applyFill="1" applyBorder="1" applyAlignment="1" applyProtection="1">
      <alignment horizontal="left"/>
      <protection hidden="1"/>
    </xf>
    <xf numFmtId="0" fontId="5" fillId="2" borderId="8" xfId="0" applyFont="1" applyFill="1" applyBorder="1" applyAlignment="1" applyProtection="1">
      <alignment horizontal="left"/>
      <protection hidden="1"/>
    </xf>
    <xf numFmtId="0" fontId="5" fillId="2" borderId="9" xfId="0" applyFont="1" applyFill="1" applyBorder="1" applyAlignment="1" applyProtection="1">
      <alignment horizontal="left"/>
      <protection hidden="1"/>
    </xf>
    <xf numFmtId="0" fontId="2" fillId="2" borderId="0" xfId="0" applyFont="1" applyFill="1" applyBorder="1" applyAlignment="1" applyProtection="1">
      <alignment horizontal="left" vertical="center"/>
      <protection locked="0"/>
    </xf>
    <xf numFmtId="2" fontId="10" fillId="2" borderId="13" xfId="0" applyNumberFormat="1" applyFont="1" applyFill="1" applyBorder="1" applyProtection="1">
      <protection hidden="1"/>
    </xf>
    <xf numFmtId="0" fontId="2" fillId="2" borderId="6" xfId="0" applyFont="1" applyFill="1" applyBorder="1" applyProtection="1">
      <protection locked="0"/>
    </xf>
    <xf numFmtId="0" fontId="9" fillId="0" borderId="0" xfId="0" applyFont="1" applyAlignment="1" applyProtection="1">
      <alignment horizontal="center"/>
      <protection locked="0"/>
    </xf>
    <xf numFmtId="0" fontId="10" fillId="2" borderId="4" xfId="0" applyFont="1" applyFill="1" applyBorder="1" applyAlignment="1" applyProtection="1">
      <alignment horizontal="center" vertical="center" wrapText="1"/>
      <protection hidden="1"/>
    </xf>
    <xf numFmtId="0" fontId="10" fillId="2" borderId="0" xfId="0" applyFont="1" applyFill="1" applyBorder="1" applyAlignment="1" applyProtection="1">
      <alignment horizontal="center" vertical="center" wrapText="1"/>
      <protection hidden="1"/>
    </xf>
    <xf numFmtId="0" fontId="10" fillId="2" borderId="5" xfId="0" applyFont="1" applyFill="1" applyBorder="1" applyAlignment="1" applyProtection="1">
      <alignment horizontal="center" vertical="center" wrapText="1"/>
      <protection hidden="1"/>
    </xf>
    <xf numFmtId="0" fontId="10" fillId="2" borderId="12" xfId="0" applyFont="1" applyFill="1" applyBorder="1" applyAlignment="1" applyProtection="1">
      <alignment horizontal="center" vertical="center" wrapText="1"/>
      <protection hidden="1"/>
    </xf>
    <xf numFmtId="0" fontId="10" fillId="2" borderId="18" xfId="0" applyFont="1" applyFill="1" applyBorder="1" applyAlignment="1" applyProtection="1">
      <alignment horizontal="center" vertical="center" wrapText="1"/>
      <protection hidden="1"/>
    </xf>
    <xf numFmtId="0" fontId="10" fillId="2" borderId="14" xfId="0" applyFont="1" applyFill="1" applyBorder="1" applyAlignment="1" applyProtection="1">
      <alignment horizontal="center" vertical="center" wrapText="1"/>
      <protection hidden="1"/>
    </xf>
    <xf numFmtId="2" fontId="10" fillId="2" borderId="19" xfId="0" applyNumberFormat="1" applyFont="1" applyFill="1" applyBorder="1" applyAlignment="1" applyProtection="1">
      <alignment horizontal="center" vertical="center"/>
      <protection hidden="1"/>
    </xf>
    <xf numFmtId="2" fontId="10" fillId="2" borderId="17" xfId="0" applyNumberFormat="1" applyFont="1" applyFill="1" applyBorder="1" applyAlignment="1" applyProtection="1">
      <alignment horizontal="center" vertical="center"/>
      <protection hidden="1"/>
    </xf>
    <xf numFmtId="2" fontId="10" fillId="2" borderId="0" xfId="0" applyNumberFormat="1" applyFont="1" applyFill="1" applyBorder="1" applyAlignment="1" applyProtection="1">
      <alignment horizontal="center" vertical="center"/>
      <protection hidden="1"/>
    </xf>
    <xf numFmtId="14" fontId="9" fillId="0" borderId="0" xfId="0" applyNumberFormat="1" applyFont="1" applyAlignment="1" applyProtection="1">
      <alignment horizontal="center"/>
      <protection locked="0"/>
    </xf>
    <xf numFmtId="0" fontId="9" fillId="0" borderId="0" xfId="0" applyFont="1" applyBorder="1" applyAlignment="1" applyProtection="1">
      <alignment horizontal="center" vertical="center"/>
      <protection hidden="1"/>
    </xf>
    <xf numFmtId="0" fontId="5" fillId="2" borderId="1" xfId="0" applyFont="1" applyFill="1" applyBorder="1" applyAlignment="1" applyProtection="1">
      <alignment horizontal="center"/>
      <protection hidden="1"/>
    </xf>
    <xf numFmtId="0" fontId="7" fillId="2" borderId="2" xfId="0" applyFont="1" applyFill="1" applyBorder="1" applyProtection="1">
      <protection hidden="1"/>
    </xf>
    <xf numFmtId="164" fontId="2" fillId="2" borderId="2" xfId="0" applyNumberFormat="1" applyFont="1" applyFill="1" applyBorder="1" applyAlignment="1" applyProtection="1">
      <alignment horizontal="center"/>
      <protection hidden="1"/>
    </xf>
    <xf numFmtId="164" fontId="2" fillId="2" borderId="3" xfId="0" applyNumberFormat="1" applyFont="1" applyFill="1" applyBorder="1" applyAlignment="1" applyProtection="1">
      <alignment horizontal="center"/>
      <protection hidden="1"/>
    </xf>
    <xf numFmtId="0" fontId="5" fillId="2" borderId="8" xfId="0" applyFont="1" applyFill="1" applyBorder="1" applyAlignment="1" applyProtection="1">
      <alignment horizontal="left"/>
      <protection hidden="1"/>
    </xf>
    <xf numFmtId="0" fontId="5" fillId="2" borderId="9" xfId="0" applyFont="1" applyFill="1" applyBorder="1" applyAlignment="1" applyProtection="1">
      <alignment horizontal="left"/>
      <protection hidden="1"/>
    </xf>
    <xf numFmtId="0" fontId="2" fillId="2" borderId="7" xfId="0" applyFont="1" applyFill="1" applyBorder="1" applyAlignment="1" applyProtection="1">
      <alignment horizontal="left"/>
      <protection hidden="1"/>
    </xf>
    <xf numFmtId="0" fontId="2" fillId="2" borderId="10" xfId="0" applyFont="1" applyFill="1" applyBorder="1" applyAlignment="1" applyProtection="1">
      <alignment horizontal="left"/>
      <protection hidden="1"/>
    </xf>
    <xf numFmtId="0" fontId="2" fillId="2" borderId="11" xfId="0" applyFont="1" applyFill="1" applyBorder="1" applyAlignment="1" applyProtection="1">
      <alignment horizontal="left"/>
      <protection hidden="1"/>
    </xf>
    <xf numFmtId="0" fontId="5" fillId="2" borderId="2" xfId="0" applyFont="1" applyFill="1" applyBorder="1" applyAlignment="1" applyProtection="1">
      <alignment horizontal="center"/>
      <protection hidden="1"/>
    </xf>
    <xf numFmtId="0" fontId="2" fillId="2" borderId="13" xfId="0" applyFont="1" applyFill="1" applyBorder="1" applyAlignment="1" applyProtection="1">
      <alignment horizontal="left"/>
      <protection hidden="1"/>
    </xf>
    <xf numFmtId="0" fontId="2" fillId="2" borderId="15" xfId="0" applyFont="1" applyFill="1" applyBorder="1" applyAlignment="1" applyProtection="1">
      <alignment horizontal="left"/>
      <protection hidden="1"/>
    </xf>
    <xf numFmtId="0" fontId="2" fillId="2" borderId="16" xfId="0" applyFont="1" applyFill="1" applyBorder="1" applyAlignment="1" applyProtection="1">
      <alignment horizontal="left"/>
      <protection hidden="1"/>
    </xf>
    <xf numFmtId="0" fontId="10" fillId="0" borderId="21" xfId="0" applyFont="1" applyBorder="1" applyAlignment="1" applyProtection="1">
      <alignment horizontal="center"/>
      <protection hidden="1"/>
    </xf>
    <xf numFmtId="0" fontId="9" fillId="0" borderId="22" xfId="0" applyFont="1" applyBorder="1" applyAlignment="1" applyProtection="1">
      <alignment horizontal="center" vertical="center"/>
      <protection hidden="1"/>
    </xf>
    <xf numFmtId="0" fontId="9" fillId="0" borderId="24" xfId="0" applyFont="1" applyBorder="1" applyAlignment="1" applyProtection="1">
      <alignment horizontal="center" vertical="center"/>
      <protection hidden="1"/>
    </xf>
    <xf numFmtId="0" fontId="2" fillId="2" borderId="0" xfId="0" applyFont="1" applyFill="1" applyBorder="1" applyAlignment="1" applyProtection="1">
      <alignment horizontal="left" vertical="center"/>
      <protection locked="0"/>
    </xf>
    <xf numFmtId="0" fontId="5" fillId="2" borderId="0" xfId="0" applyFont="1" applyFill="1" applyBorder="1" applyAlignment="1" applyProtection="1">
      <alignment horizontal="right" vertical="center"/>
      <protection hidden="1"/>
    </xf>
    <xf numFmtId="0" fontId="2" fillId="2" borderId="0" xfId="0" applyFont="1" applyFill="1" applyBorder="1" applyAlignment="1" applyProtection="1">
      <alignment horizontal="left" vertical="center"/>
      <protection hidden="1"/>
    </xf>
    <xf numFmtId="0" fontId="6" fillId="2" borderId="0" xfId="0" applyFont="1" applyFill="1" applyBorder="1" applyAlignment="1" applyProtection="1">
      <alignment horizontal="right"/>
      <protection hidden="1"/>
    </xf>
    <xf numFmtId="0" fontId="2" fillId="2" borderId="0" xfId="0" applyFont="1" applyFill="1" applyBorder="1" applyAlignment="1" applyProtection="1">
      <alignment horizontal="right"/>
      <protection hidden="1"/>
    </xf>
    <xf numFmtId="0" fontId="2" fillId="2" borderId="18" xfId="0" applyFont="1" applyFill="1" applyBorder="1" applyAlignment="1" applyProtection="1">
      <alignment horizontal="left"/>
      <protection hidden="1"/>
    </xf>
    <xf numFmtId="0" fontId="3" fillId="2" borderId="0" xfId="0" applyFont="1" applyFill="1" applyBorder="1" applyAlignment="1" applyProtection="1">
      <alignment horizontal="left" vertical="center"/>
      <protection hidden="1"/>
    </xf>
    <xf numFmtId="0" fontId="2" fillId="0" borderId="0" xfId="0" applyFont="1" applyBorder="1" applyAlignment="1" applyProtection="1">
      <alignment horizontal="center"/>
      <protection hidden="1"/>
    </xf>
    <xf numFmtId="0" fontId="5" fillId="0" borderId="0" xfId="0" applyFont="1" applyBorder="1" applyAlignment="1" applyProtection="1">
      <alignment horizontal="center"/>
      <protection hidden="1"/>
    </xf>
    <xf numFmtId="0" fontId="9" fillId="0" borderId="27" xfId="0" applyFont="1" applyBorder="1" applyAlignment="1" applyProtection="1">
      <alignment horizontal="center" vertical="center" wrapText="1"/>
      <protection hidden="1"/>
    </xf>
    <xf numFmtId="0" fontId="9" fillId="0" borderId="28" xfId="0" applyFont="1" applyBorder="1" applyAlignment="1" applyProtection="1">
      <alignment horizontal="center" vertical="center" wrapText="1"/>
      <protection hidden="1"/>
    </xf>
  </cellXfs>
  <cellStyles count="1">
    <cellStyle name="Normal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P54"/>
  <sheetViews>
    <sheetView tabSelected="1" topLeftCell="A7" workbookViewId="0">
      <selection activeCell="O24" sqref="O24"/>
    </sheetView>
  </sheetViews>
  <sheetFormatPr defaultRowHeight="15"/>
  <cols>
    <col min="1" max="1" width="3.28515625" style="29" customWidth="1"/>
    <col min="2" max="2" width="7.7109375" style="29" customWidth="1"/>
    <col min="3" max="3" width="7.5703125" style="29" customWidth="1"/>
    <col min="4" max="4" width="7.28515625" style="29" customWidth="1"/>
    <col min="5" max="5" width="6.7109375" style="29" customWidth="1"/>
    <col min="6" max="6" width="7.28515625" style="29" customWidth="1"/>
    <col min="7" max="7" width="8.5703125" style="29" customWidth="1"/>
    <col min="8" max="8" width="9.28515625" style="29" customWidth="1"/>
    <col min="9" max="9" width="7.5703125" style="29" customWidth="1"/>
    <col min="10" max="10" width="6.140625" style="29" customWidth="1"/>
    <col min="11" max="11" width="5.7109375" style="29" customWidth="1"/>
    <col min="12" max="12" width="6.42578125" style="29" customWidth="1"/>
    <col min="13" max="13" width="7.28515625" style="29" customWidth="1"/>
    <col min="14" max="14" width="6.7109375" style="29" customWidth="1"/>
    <col min="15" max="16384" width="9.140625" style="29"/>
  </cols>
  <sheetData>
    <row r="2" spans="1:15" ht="18">
      <c r="B2" s="1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5">
      <c r="A3" s="30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0"/>
    </row>
    <row r="4" spans="1:15">
      <c r="A4" s="30"/>
      <c r="B4" s="19"/>
      <c r="C4" s="115" t="s">
        <v>1</v>
      </c>
      <c r="D4" s="115"/>
      <c r="E4" s="115"/>
      <c r="F4" s="115"/>
      <c r="G4" s="115"/>
      <c r="H4" s="32"/>
      <c r="I4" s="33"/>
      <c r="J4" s="33"/>
      <c r="K4" s="33"/>
      <c r="L4" s="33"/>
      <c r="M4" s="33"/>
      <c r="N4" s="33"/>
      <c r="O4" s="30"/>
    </row>
    <row r="5" spans="1:15">
      <c r="A5" s="30"/>
      <c r="B5" s="17"/>
      <c r="C5" s="115"/>
      <c r="D5" s="115"/>
      <c r="E5" s="115"/>
      <c r="F5" s="115"/>
      <c r="G5" s="115"/>
      <c r="H5" s="32"/>
      <c r="I5" s="33"/>
      <c r="J5" s="34"/>
      <c r="K5" s="34"/>
      <c r="L5" s="34"/>
      <c r="M5" s="30"/>
      <c r="N5" s="30"/>
      <c r="O5" s="30"/>
    </row>
    <row r="6" spans="1:15">
      <c r="A6" s="30"/>
      <c r="B6" s="17"/>
      <c r="C6" s="4" t="s">
        <v>2</v>
      </c>
      <c r="D6" s="4"/>
      <c r="E6" s="109" t="s">
        <v>42</v>
      </c>
      <c r="F6" s="109"/>
      <c r="G6" s="109"/>
      <c r="H6" s="109"/>
      <c r="I6" s="109"/>
      <c r="J6" s="34"/>
      <c r="K6" s="34"/>
      <c r="L6" s="34"/>
      <c r="M6" s="30"/>
      <c r="N6" s="30"/>
      <c r="O6" s="30"/>
    </row>
    <row r="7" spans="1:15">
      <c r="A7" s="30"/>
      <c r="B7" s="17"/>
      <c r="C7" s="110" t="s">
        <v>3</v>
      </c>
      <c r="D7" s="110"/>
      <c r="E7" s="109">
        <v>11111</v>
      </c>
      <c r="F7" s="109"/>
      <c r="G7" s="109"/>
      <c r="H7" s="3"/>
      <c r="I7" s="46"/>
      <c r="J7" s="34"/>
      <c r="K7" s="34"/>
      <c r="L7" s="34"/>
      <c r="M7" s="30"/>
      <c r="N7" s="30"/>
      <c r="O7" s="30"/>
    </row>
    <row r="8" spans="1:15">
      <c r="A8" s="30"/>
      <c r="B8" s="17"/>
      <c r="C8" s="110" t="s">
        <v>4</v>
      </c>
      <c r="D8" s="110"/>
      <c r="E8" s="109" t="s">
        <v>44</v>
      </c>
      <c r="F8" s="109"/>
      <c r="G8" s="109"/>
      <c r="H8" s="3"/>
      <c r="I8" s="2"/>
      <c r="J8" s="34"/>
      <c r="K8" s="34"/>
      <c r="L8" s="34"/>
      <c r="M8" s="30"/>
      <c r="N8" s="30"/>
      <c r="O8" s="30"/>
    </row>
    <row r="9" spans="1:15">
      <c r="A9" s="30"/>
      <c r="B9" s="5" t="s">
        <v>5</v>
      </c>
      <c r="C9" s="5"/>
      <c r="D9" s="5"/>
      <c r="E9" s="109" t="s">
        <v>43</v>
      </c>
      <c r="F9" s="109"/>
      <c r="G9" s="67"/>
      <c r="H9" s="3"/>
      <c r="I9" s="6"/>
      <c r="J9" s="19"/>
      <c r="K9" s="19"/>
      <c r="L9" s="19"/>
      <c r="M9" s="19"/>
      <c r="N9" s="19"/>
      <c r="O9" s="30"/>
    </row>
    <row r="10" spans="1:15">
      <c r="A10" s="30"/>
      <c r="B10" s="17"/>
      <c r="C10" s="110" t="s">
        <v>7</v>
      </c>
      <c r="D10" s="110"/>
      <c r="E10" s="111" t="s">
        <v>41</v>
      </c>
      <c r="F10" s="111"/>
      <c r="G10" s="18"/>
      <c r="H10" s="18"/>
      <c r="I10" s="18"/>
      <c r="J10" s="18"/>
      <c r="K10" s="18"/>
      <c r="L10" s="18"/>
      <c r="M10" s="18"/>
      <c r="N10" s="18"/>
      <c r="O10" s="30"/>
    </row>
    <row r="11" spans="1:15" ht="15.75" thickBot="1">
      <c r="A11" s="43"/>
      <c r="B11" s="112" t="s">
        <v>8</v>
      </c>
      <c r="C11" s="113"/>
      <c r="D11" s="113"/>
      <c r="E11" s="114">
        <v>2023</v>
      </c>
      <c r="F11" s="114"/>
      <c r="G11" s="44"/>
      <c r="H11" s="44"/>
      <c r="I11" s="44"/>
      <c r="J11" s="35"/>
      <c r="K11" s="35"/>
      <c r="L11" s="35"/>
      <c r="M11" s="30"/>
    </row>
    <row r="12" spans="1:15">
      <c r="A12" s="43"/>
      <c r="B12" s="93" t="s">
        <v>65</v>
      </c>
      <c r="C12" s="102"/>
      <c r="D12" s="102"/>
      <c r="E12" s="95">
        <v>0.43368390000000001</v>
      </c>
      <c r="F12" s="96"/>
      <c r="G12" s="93" t="s">
        <v>66</v>
      </c>
      <c r="H12" s="94"/>
      <c r="I12" s="94"/>
      <c r="J12" s="95">
        <v>0.50979600000000003</v>
      </c>
      <c r="K12" s="96"/>
      <c r="L12" s="23"/>
      <c r="M12" s="36"/>
      <c r="N12" s="36"/>
      <c r="O12" s="30"/>
    </row>
    <row r="13" spans="1:15">
      <c r="A13" s="30"/>
      <c r="B13" s="21"/>
      <c r="C13" s="20"/>
      <c r="D13" s="20"/>
      <c r="E13" s="20"/>
      <c r="F13" s="22"/>
      <c r="G13" s="21"/>
      <c r="H13" s="23"/>
      <c r="I13" s="23"/>
      <c r="J13" s="23"/>
      <c r="K13" s="24"/>
      <c r="L13" s="23"/>
      <c r="M13" s="23"/>
      <c r="N13" s="23"/>
      <c r="O13" s="30"/>
    </row>
    <row r="14" spans="1:15">
      <c r="A14" s="30"/>
      <c r="B14" s="7" t="s">
        <v>9</v>
      </c>
      <c r="C14" s="8" t="s">
        <v>10</v>
      </c>
      <c r="D14" s="97" t="s">
        <v>11</v>
      </c>
      <c r="E14" s="98"/>
      <c r="F14" s="24"/>
      <c r="G14" s="7" t="s">
        <v>9</v>
      </c>
      <c r="H14" s="8" t="s">
        <v>10</v>
      </c>
      <c r="I14" s="68" t="s">
        <v>11</v>
      </c>
      <c r="J14" s="69"/>
      <c r="K14" s="24"/>
      <c r="L14" s="23"/>
      <c r="M14" s="23"/>
      <c r="N14" s="23"/>
      <c r="O14" s="30"/>
    </row>
    <row r="15" spans="1:15">
      <c r="A15" s="30"/>
      <c r="B15" s="25">
        <v>140</v>
      </c>
      <c r="C15" s="9">
        <f>E12*B15</f>
        <v>60.715746000000003</v>
      </c>
      <c r="D15" s="99" t="s">
        <v>12</v>
      </c>
      <c r="E15" s="99"/>
      <c r="F15" s="24"/>
      <c r="G15" s="25">
        <v>140</v>
      </c>
      <c r="H15" s="9">
        <f>J12*G15</f>
        <v>71.371440000000007</v>
      </c>
      <c r="I15" s="100" t="s">
        <v>12</v>
      </c>
      <c r="J15" s="101"/>
      <c r="K15" s="24"/>
      <c r="L15" s="23"/>
      <c r="M15" s="23"/>
      <c r="N15" s="23"/>
      <c r="O15" s="30"/>
    </row>
    <row r="16" spans="1:15">
      <c r="A16" s="30"/>
      <c r="B16" s="25">
        <v>150</v>
      </c>
      <c r="C16" s="9">
        <f>E12*B16</f>
        <v>65.052585000000008</v>
      </c>
      <c r="D16" s="99" t="s">
        <v>13</v>
      </c>
      <c r="E16" s="99"/>
      <c r="F16" s="24"/>
      <c r="G16" s="25">
        <v>150</v>
      </c>
      <c r="H16" s="9">
        <f>J12*G16</f>
        <v>76.469400000000007</v>
      </c>
      <c r="I16" s="100" t="s">
        <v>13</v>
      </c>
      <c r="J16" s="101"/>
      <c r="K16" s="24"/>
      <c r="L16" s="23"/>
      <c r="M16" s="23"/>
      <c r="N16" s="23"/>
      <c r="O16" s="30"/>
    </row>
    <row r="17" spans="1:15">
      <c r="A17" s="30"/>
      <c r="B17" s="26"/>
      <c r="C17" s="9">
        <f>C15+(C15*7/100)</f>
        <v>64.965848219999998</v>
      </c>
      <c r="D17" s="99" t="s">
        <v>14</v>
      </c>
      <c r="E17" s="99"/>
      <c r="F17" s="24"/>
      <c r="G17" s="26"/>
      <c r="H17" s="9">
        <f>H15+(H15*7/100)</f>
        <v>76.367440800000011</v>
      </c>
      <c r="I17" s="70" t="s">
        <v>14</v>
      </c>
      <c r="J17" s="70"/>
      <c r="K17" s="24"/>
      <c r="L17" s="23"/>
      <c r="M17" s="23"/>
      <c r="N17" s="45"/>
      <c r="O17" s="30"/>
    </row>
    <row r="18" spans="1:15" ht="15.75" thickBot="1">
      <c r="A18" s="30"/>
      <c r="B18" s="27"/>
      <c r="C18" s="10">
        <f>C15+(C15*20/100)</f>
        <v>72.858895200000006</v>
      </c>
      <c r="D18" s="103" t="s">
        <v>15</v>
      </c>
      <c r="E18" s="103"/>
      <c r="F18" s="28"/>
      <c r="G18" s="27"/>
      <c r="H18" s="10">
        <f>H15+(H15*20/100)</f>
        <v>85.645728000000005</v>
      </c>
      <c r="I18" s="104" t="s">
        <v>15</v>
      </c>
      <c r="J18" s="105"/>
      <c r="K18" s="28"/>
      <c r="L18" s="23"/>
      <c r="M18" s="23"/>
      <c r="N18" s="23"/>
      <c r="O18" s="30"/>
    </row>
    <row r="19" spans="1:15">
      <c r="A19" s="30"/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</row>
    <row r="20" spans="1:15">
      <c r="A20" s="30"/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</row>
    <row r="21" spans="1:15" ht="15.75" thickBot="1">
      <c r="A21" s="30"/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</row>
    <row r="22" spans="1:15">
      <c r="A22" s="30"/>
      <c r="B22" s="55"/>
      <c r="C22" s="56"/>
      <c r="D22" s="106" t="s">
        <v>16</v>
      </c>
      <c r="E22" s="106"/>
      <c r="F22" s="106"/>
      <c r="G22" s="106"/>
      <c r="H22" s="106"/>
      <c r="I22" s="107" t="s">
        <v>39</v>
      </c>
      <c r="J22" s="48"/>
      <c r="K22" s="48"/>
      <c r="L22" s="48"/>
      <c r="M22" s="48"/>
      <c r="N22" s="92"/>
      <c r="O22" s="30"/>
    </row>
    <row r="23" spans="1:15" ht="22.5">
      <c r="A23" s="30"/>
      <c r="B23" s="57">
        <v>2022</v>
      </c>
      <c r="C23" s="53" t="s">
        <v>17</v>
      </c>
      <c r="D23" s="52" t="s">
        <v>18</v>
      </c>
      <c r="E23" s="52" t="s">
        <v>19</v>
      </c>
      <c r="F23" s="52" t="s">
        <v>20</v>
      </c>
      <c r="G23" s="52" t="s">
        <v>21</v>
      </c>
      <c r="H23" s="52" t="s">
        <v>22</v>
      </c>
      <c r="I23" s="108"/>
      <c r="J23" s="38"/>
      <c r="K23" s="38"/>
      <c r="L23" s="38"/>
      <c r="M23" s="38"/>
      <c r="N23" s="92"/>
      <c r="O23" s="30"/>
    </row>
    <row r="24" spans="1:15">
      <c r="A24" s="30"/>
      <c r="B24" s="58" t="s">
        <v>23</v>
      </c>
      <c r="C24" s="63">
        <v>1</v>
      </c>
      <c r="D24" s="54">
        <f>C15*C24</f>
        <v>60.715746000000003</v>
      </c>
      <c r="E24" s="54">
        <f>D24*7.59/1000</f>
        <v>0.46083251213999998</v>
      </c>
      <c r="F24" s="65">
        <v>15</v>
      </c>
      <c r="G24" s="39">
        <f>D24*F24/100</f>
        <v>9.1073619000000008</v>
      </c>
      <c r="H24" s="39">
        <f>D24-(G24+E24)</f>
        <v>51.147551587860001</v>
      </c>
      <c r="I24" s="59">
        <f t="shared" ref="I24:I34" si="0">H24</f>
        <v>51.147551587860001</v>
      </c>
      <c r="J24" s="49"/>
      <c r="K24" s="50"/>
      <c r="L24" s="49"/>
      <c r="M24" s="49"/>
      <c r="N24" s="49"/>
      <c r="O24" s="30"/>
    </row>
    <row r="25" spans="1:15">
      <c r="A25" s="30"/>
      <c r="B25" s="58" t="s">
        <v>24</v>
      </c>
      <c r="C25" s="63">
        <v>0</v>
      </c>
      <c r="D25" s="54">
        <f>C15*C25</f>
        <v>0</v>
      </c>
      <c r="E25" s="54">
        <f>D25*7.59/1000</f>
        <v>0</v>
      </c>
      <c r="F25" s="65">
        <v>15</v>
      </c>
      <c r="G25" s="39">
        <f>D25*F25/100</f>
        <v>0</v>
      </c>
      <c r="H25" s="39">
        <f t="shared" ref="H25:H35" si="1">D25-(G25+E25)</f>
        <v>0</v>
      </c>
      <c r="I25" s="59">
        <f t="shared" si="0"/>
        <v>0</v>
      </c>
      <c r="J25" s="49"/>
      <c r="K25" s="50"/>
      <c r="L25" s="49"/>
      <c r="M25" s="49"/>
      <c r="N25" s="49"/>
      <c r="O25" s="30"/>
    </row>
    <row r="26" spans="1:15">
      <c r="A26" s="30"/>
      <c r="B26" s="58" t="s">
        <v>25</v>
      </c>
      <c r="C26" s="63">
        <v>0</v>
      </c>
      <c r="D26" s="54">
        <f>C15*C26</f>
        <v>0</v>
      </c>
      <c r="E26" s="54">
        <f t="shared" ref="E26:E35" si="2">D26*7.59/1000</f>
        <v>0</v>
      </c>
      <c r="F26" s="65">
        <v>15</v>
      </c>
      <c r="G26" s="39">
        <f t="shared" ref="G26:G35" si="3">D26*F26/100</f>
        <v>0</v>
      </c>
      <c r="H26" s="39">
        <f t="shared" si="1"/>
        <v>0</v>
      </c>
      <c r="I26" s="59">
        <f t="shared" si="0"/>
        <v>0</v>
      </c>
      <c r="J26" s="49"/>
      <c r="K26" s="50"/>
      <c r="L26" s="49"/>
      <c r="M26" s="49"/>
      <c r="N26" s="49"/>
      <c r="O26" s="30"/>
    </row>
    <row r="27" spans="1:15">
      <c r="A27" s="30"/>
      <c r="B27" s="58" t="s">
        <v>26</v>
      </c>
      <c r="C27" s="63">
        <v>0</v>
      </c>
      <c r="D27" s="54">
        <f>C15*C27</f>
        <v>0</v>
      </c>
      <c r="E27" s="54">
        <f t="shared" si="2"/>
        <v>0</v>
      </c>
      <c r="F27" s="65">
        <v>15</v>
      </c>
      <c r="G27" s="39">
        <f t="shared" si="3"/>
        <v>0</v>
      </c>
      <c r="H27" s="39">
        <f t="shared" si="1"/>
        <v>0</v>
      </c>
      <c r="I27" s="59">
        <f t="shared" si="0"/>
        <v>0</v>
      </c>
      <c r="J27" s="49"/>
      <c r="K27" s="50"/>
      <c r="L27" s="49"/>
      <c r="M27" s="49"/>
      <c r="N27" s="49"/>
      <c r="O27" s="30"/>
    </row>
    <row r="28" spans="1:15">
      <c r="A28" s="30"/>
      <c r="B28" s="58" t="s">
        <v>27</v>
      </c>
      <c r="C28" s="63">
        <v>0</v>
      </c>
      <c r="D28" s="54">
        <f>C15*C28</f>
        <v>0</v>
      </c>
      <c r="E28" s="54">
        <f t="shared" si="2"/>
        <v>0</v>
      </c>
      <c r="F28" s="65">
        <v>15</v>
      </c>
      <c r="G28" s="39">
        <f t="shared" si="3"/>
        <v>0</v>
      </c>
      <c r="H28" s="39">
        <f t="shared" si="1"/>
        <v>0</v>
      </c>
      <c r="I28" s="59">
        <f t="shared" si="0"/>
        <v>0</v>
      </c>
      <c r="J28" s="49"/>
      <c r="K28" s="50"/>
      <c r="L28" s="49"/>
      <c r="M28" s="49"/>
      <c r="N28" s="49"/>
      <c r="O28" s="30"/>
    </row>
    <row r="29" spans="1:15">
      <c r="A29" s="30"/>
      <c r="B29" s="58" t="s">
        <v>28</v>
      </c>
      <c r="C29" s="63">
        <v>0</v>
      </c>
      <c r="D29" s="54">
        <f>C15*C29</f>
        <v>0</v>
      </c>
      <c r="E29" s="54">
        <f t="shared" si="2"/>
        <v>0</v>
      </c>
      <c r="F29" s="65">
        <v>15</v>
      </c>
      <c r="G29" s="39">
        <f t="shared" si="3"/>
        <v>0</v>
      </c>
      <c r="H29" s="39">
        <f t="shared" si="1"/>
        <v>0</v>
      </c>
      <c r="I29" s="59">
        <f t="shared" si="0"/>
        <v>0</v>
      </c>
      <c r="J29" s="49"/>
      <c r="K29" s="50"/>
      <c r="L29" s="49"/>
      <c r="M29" s="49"/>
      <c r="N29" s="49"/>
      <c r="O29" s="30"/>
    </row>
    <row r="30" spans="1:15">
      <c r="A30" s="30"/>
      <c r="B30" s="58" t="s">
        <v>29</v>
      </c>
      <c r="C30" s="63">
        <v>1</v>
      </c>
      <c r="D30" s="54">
        <f>H15*C30</f>
        <v>71.371440000000007</v>
      </c>
      <c r="E30" s="54">
        <f t="shared" si="2"/>
        <v>0.54170922960000012</v>
      </c>
      <c r="F30" s="65">
        <v>15</v>
      </c>
      <c r="G30" s="39">
        <f t="shared" si="3"/>
        <v>10.705716000000002</v>
      </c>
      <c r="H30" s="39">
        <f t="shared" si="1"/>
        <v>60.124014770400002</v>
      </c>
      <c r="I30" s="59">
        <f t="shared" si="0"/>
        <v>60.124014770400002</v>
      </c>
      <c r="J30" s="49"/>
      <c r="K30" s="50"/>
      <c r="L30" s="49"/>
      <c r="M30" s="49"/>
      <c r="N30" s="49"/>
      <c r="O30" s="30"/>
    </row>
    <row r="31" spans="1:15">
      <c r="A31" s="30"/>
      <c r="B31" s="58" t="s">
        <v>30</v>
      </c>
      <c r="C31" s="63">
        <v>0</v>
      </c>
      <c r="D31" s="54">
        <f>H15*C31</f>
        <v>0</v>
      </c>
      <c r="E31" s="54">
        <f t="shared" si="2"/>
        <v>0</v>
      </c>
      <c r="F31" s="65">
        <v>15</v>
      </c>
      <c r="G31" s="39">
        <f t="shared" si="3"/>
        <v>0</v>
      </c>
      <c r="H31" s="39">
        <f t="shared" si="1"/>
        <v>0</v>
      </c>
      <c r="I31" s="59">
        <f t="shared" si="0"/>
        <v>0</v>
      </c>
      <c r="J31" s="49"/>
      <c r="K31" s="50"/>
      <c r="L31" s="49"/>
      <c r="M31" s="49"/>
      <c r="N31" s="49"/>
      <c r="O31" s="30"/>
    </row>
    <row r="32" spans="1:15">
      <c r="A32" s="30"/>
      <c r="B32" s="58" t="s">
        <v>31</v>
      </c>
      <c r="C32" s="63">
        <v>0</v>
      </c>
      <c r="D32" s="54">
        <f>H15*C32</f>
        <v>0</v>
      </c>
      <c r="E32" s="54">
        <f t="shared" si="2"/>
        <v>0</v>
      </c>
      <c r="F32" s="65">
        <v>15</v>
      </c>
      <c r="G32" s="39">
        <f t="shared" si="3"/>
        <v>0</v>
      </c>
      <c r="H32" s="39">
        <f t="shared" si="1"/>
        <v>0</v>
      </c>
      <c r="I32" s="59">
        <f t="shared" si="0"/>
        <v>0</v>
      </c>
      <c r="J32" s="49"/>
      <c r="K32" s="50"/>
      <c r="L32" s="49"/>
      <c r="M32" s="49"/>
      <c r="N32" s="49"/>
      <c r="O32" s="30"/>
    </row>
    <row r="33" spans="1:16">
      <c r="A33" s="30"/>
      <c r="B33" s="58" t="s">
        <v>32</v>
      </c>
      <c r="C33" s="63">
        <v>0</v>
      </c>
      <c r="D33" s="54">
        <f>H15*C33</f>
        <v>0</v>
      </c>
      <c r="E33" s="54">
        <f t="shared" si="2"/>
        <v>0</v>
      </c>
      <c r="F33" s="65">
        <v>15</v>
      </c>
      <c r="G33" s="39">
        <f t="shared" si="3"/>
        <v>0</v>
      </c>
      <c r="H33" s="39">
        <f t="shared" si="1"/>
        <v>0</v>
      </c>
      <c r="I33" s="59">
        <f t="shared" si="0"/>
        <v>0</v>
      </c>
      <c r="J33" s="49"/>
      <c r="K33" s="50"/>
      <c r="L33" s="49"/>
      <c r="M33" s="49"/>
      <c r="N33" s="49"/>
      <c r="O33" s="30"/>
    </row>
    <row r="34" spans="1:16">
      <c r="A34" s="30"/>
      <c r="B34" s="58" t="s">
        <v>33</v>
      </c>
      <c r="C34" s="63">
        <v>0</v>
      </c>
      <c r="D34" s="54">
        <f>H15*C34</f>
        <v>0</v>
      </c>
      <c r="E34" s="54">
        <f t="shared" si="2"/>
        <v>0</v>
      </c>
      <c r="F34" s="65">
        <v>15</v>
      </c>
      <c r="G34" s="39">
        <f t="shared" si="3"/>
        <v>0</v>
      </c>
      <c r="H34" s="39">
        <f t="shared" si="1"/>
        <v>0</v>
      </c>
      <c r="I34" s="59">
        <f t="shared" si="0"/>
        <v>0</v>
      </c>
      <c r="J34" s="49"/>
      <c r="K34" s="50"/>
      <c r="L34" s="49"/>
      <c r="M34" s="49"/>
      <c r="N34" s="49"/>
      <c r="O34" s="30"/>
    </row>
    <row r="35" spans="1:16" ht="15.75" thickBot="1">
      <c r="A35" s="30"/>
      <c r="B35" s="60" t="s">
        <v>34</v>
      </c>
      <c r="C35" s="64">
        <v>0</v>
      </c>
      <c r="D35" s="61">
        <f>H15*C35</f>
        <v>0</v>
      </c>
      <c r="E35" s="61">
        <f t="shared" si="2"/>
        <v>0</v>
      </c>
      <c r="F35" s="66">
        <v>20</v>
      </c>
      <c r="G35" s="61">
        <f t="shared" si="3"/>
        <v>0</v>
      </c>
      <c r="H35" s="61">
        <f t="shared" si="1"/>
        <v>0</v>
      </c>
      <c r="I35" s="62">
        <f>H35</f>
        <v>0</v>
      </c>
      <c r="J35" s="49"/>
      <c r="K35" s="50"/>
      <c r="L35" s="49"/>
      <c r="M35" s="49"/>
      <c r="N35" s="49"/>
      <c r="O35" s="30"/>
    </row>
    <row r="36" spans="1:16" ht="14.45" customHeight="1">
      <c r="A36" s="30"/>
      <c r="B36" s="40"/>
      <c r="C36" s="40"/>
      <c r="D36" s="40"/>
      <c r="E36" s="40"/>
      <c r="F36" s="82" t="s">
        <v>40</v>
      </c>
      <c r="G36" s="83"/>
      <c r="H36" s="84"/>
      <c r="I36" s="88">
        <f>SUM(I24:I35)</f>
        <v>111.27156635826</v>
      </c>
      <c r="J36" s="51"/>
      <c r="K36" s="83"/>
      <c r="L36" s="83"/>
      <c r="M36" s="83"/>
      <c r="N36" s="90"/>
      <c r="O36" s="30"/>
    </row>
    <row r="37" spans="1:16" ht="15.75" thickBot="1">
      <c r="A37" s="30"/>
      <c r="B37" s="40"/>
      <c r="C37" s="40"/>
      <c r="D37" s="40"/>
      <c r="E37" s="40"/>
      <c r="F37" s="85"/>
      <c r="G37" s="86"/>
      <c r="H37" s="87"/>
      <c r="I37" s="89"/>
      <c r="J37" s="51"/>
      <c r="K37" s="83"/>
      <c r="L37" s="83"/>
      <c r="M37" s="83"/>
      <c r="N37" s="90"/>
      <c r="O37" s="30"/>
    </row>
    <row r="38" spans="1:16">
      <c r="A38" s="30"/>
      <c r="B38" s="30"/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</row>
    <row r="39" spans="1:16">
      <c r="A39" s="30"/>
      <c r="B39" s="30"/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</row>
    <row r="40" spans="1:16">
      <c r="A40" s="15" t="s">
        <v>72</v>
      </c>
      <c r="B40" s="16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30"/>
    </row>
    <row r="41" spans="1:16">
      <c r="A41" s="14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30"/>
    </row>
    <row r="42" spans="1:16">
      <c r="A42" s="14"/>
      <c r="B42" s="14"/>
      <c r="C42" s="14"/>
      <c r="D42" s="14"/>
      <c r="E42" s="14"/>
      <c r="F42" s="14"/>
      <c r="G42" s="14"/>
      <c r="H42" s="14"/>
      <c r="I42" s="14"/>
      <c r="J42" s="14"/>
      <c r="K42" s="16" t="s">
        <v>35</v>
      </c>
      <c r="L42" s="16"/>
      <c r="M42" s="16"/>
      <c r="N42" s="14"/>
      <c r="O42" s="30"/>
    </row>
    <row r="43" spans="1:16">
      <c r="A43" s="14"/>
      <c r="B43" s="14"/>
      <c r="C43" s="14"/>
      <c r="D43" s="14"/>
      <c r="E43" s="14"/>
      <c r="F43" s="14"/>
      <c r="G43" s="14"/>
      <c r="H43" s="14"/>
      <c r="I43" s="14"/>
      <c r="J43" s="14"/>
      <c r="K43" s="16"/>
      <c r="L43" s="16"/>
      <c r="M43" s="16"/>
      <c r="N43" s="14"/>
      <c r="O43" s="30"/>
    </row>
    <row r="44" spans="1:16">
      <c r="A44" s="14"/>
      <c r="B44" s="14"/>
      <c r="C44" s="14"/>
      <c r="D44" s="14"/>
      <c r="E44" s="14"/>
      <c r="F44" s="14"/>
      <c r="G44" s="14"/>
      <c r="H44" s="14"/>
      <c r="I44" s="14"/>
      <c r="J44" s="14"/>
      <c r="K44" s="91">
        <f ca="1">TODAY()</f>
        <v>45132</v>
      </c>
      <c r="L44" s="91"/>
      <c r="M44" s="16"/>
      <c r="N44" s="14"/>
      <c r="O44" s="30"/>
    </row>
    <row r="45" spans="1:16">
      <c r="A45" s="14"/>
      <c r="B45" s="14"/>
      <c r="C45" s="14"/>
      <c r="D45" s="14"/>
      <c r="E45" s="14"/>
      <c r="F45" s="14"/>
      <c r="G45" s="14"/>
      <c r="H45" s="14"/>
      <c r="I45" s="14"/>
      <c r="J45" s="14"/>
      <c r="K45" s="81" t="s">
        <v>45</v>
      </c>
      <c r="L45" s="81"/>
      <c r="M45" s="16"/>
      <c r="N45" s="14"/>
      <c r="O45" s="30"/>
    </row>
    <row r="46" spans="1:16">
      <c r="A46" s="14"/>
      <c r="B46" s="14"/>
      <c r="C46" s="14"/>
      <c r="D46" s="14"/>
      <c r="E46" s="14"/>
      <c r="F46" s="14"/>
      <c r="G46" s="14"/>
      <c r="H46" s="14"/>
      <c r="I46" s="14"/>
      <c r="J46" s="14"/>
      <c r="K46" s="81" t="s">
        <v>6</v>
      </c>
      <c r="L46" s="81"/>
      <c r="M46" s="16"/>
      <c r="N46" s="14"/>
      <c r="O46" s="30"/>
    </row>
    <row r="47" spans="1:16">
      <c r="A47" s="30"/>
      <c r="B47" s="30"/>
      <c r="C47" s="30"/>
      <c r="D47" s="30"/>
      <c r="E47" s="30"/>
      <c r="F47" s="30"/>
      <c r="G47" s="30"/>
      <c r="H47" s="30"/>
      <c r="I47" s="30"/>
      <c r="J47" s="30"/>
      <c r="K47" s="42"/>
      <c r="L47" s="42"/>
      <c r="M47" s="34"/>
      <c r="N47" s="30"/>
      <c r="O47" s="30"/>
    </row>
    <row r="48" spans="1:16">
      <c r="A48" s="41" t="s">
        <v>36</v>
      </c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37"/>
      <c r="O48" s="37"/>
      <c r="P48" s="37"/>
    </row>
    <row r="49" spans="1:16">
      <c r="A49" s="41" t="s">
        <v>37</v>
      </c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37"/>
      <c r="O49" s="37"/>
      <c r="P49" s="37"/>
    </row>
    <row r="50" spans="1:16">
      <c r="A50" s="41" t="s">
        <v>38</v>
      </c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37"/>
      <c r="O50" s="37"/>
      <c r="P50" s="37"/>
    </row>
    <row r="51" spans="1:16">
      <c r="A51" s="41" t="s">
        <v>68</v>
      </c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37"/>
      <c r="O51" s="37"/>
      <c r="P51" s="37"/>
    </row>
    <row r="52" spans="1:16">
      <c r="A52" s="41" t="s">
        <v>69</v>
      </c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37"/>
      <c r="O52" s="37"/>
      <c r="P52" s="37"/>
    </row>
    <row r="53" spans="1:16">
      <c r="A53" s="41" t="s">
        <v>70</v>
      </c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37"/>
      <c r="O53" s="37"/>
      <c r="P53" s="37"/>
    </row>
    <row r="54" spans="1:16">
      <c r="A54" s="41" t="s">
        <v>71</v>
      </c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37"/>
      <c r="O54" s="37"/>
      <c r="P54" s="37"/>
    </row>
  </sheetData>
  <sheetProtection formatCells="0" formatColumns="0" formatRows="0"/>
  <mergeCells count="33">
    <mergeCell ref="C4:G5"/>
    <mergeCell ref="E6:I6"/>
    <mergeCell ref="C7:D7"/>
    <mergeCell ref="E7:G7"/>
    <mergeCell ref="C8:D8"/>
    <mergeCell ref="E8:G8"/>
    <mergeCell ref="E9:F9"/>
    <mergeCell ref="C10:D10"/>
    <mergeCell ref="E10:F10"/>
    <mergeCell ref="B11:D11"/>
    <mergeCell ref="E11:F11"/>
    <mergeCell ref="N22:N23"/>
    <mergeCell ref="G12:I12"/>
    <mergeCell ref="J12:K12"/>
    <mergeCell ref="D14:E14"/>
    <mergeCell ref="D15:E15"/>
    <mergeCell ref="I15:J15"/>
    <mergeCell ref="D16:E16"/>
    <mergeCell ref="I16:J16"/>
    <mergeCell ref="B12:D12"/>
    <mergeCell ref="E12:F12"/>
    <mergeCell ref="D17:E17"/>
    <mergeCell ref="D18:E18"/>
    <mergeCell ref="I18:J18"/>
    <mergeCell ref="D22:H22"/>
    <mergeCell ref="I22:I23"/>
    <mergeCell ref="K46:L46"/>
    <mergeCell ref="F36:H37"/>
    <mergeCell ref="I36:I37"/>
    <mergeCell ref="K36:M37"/>
    <mergeCell ref="N36:N37"/>
    <mergeCell ref="K44:L44"/>
    <mergeCell ref="K45:L45"/>
  </mergeCells>
  <conditionalFormatting sqref="E14 I2:I5">
    <cfRule type="cellIs" dxfId="7" priority="1" operator="greaterThan">
      <formula>0</formula>
    </cfRule>
  </conditionalFormatting>
  <dataValidations count="3">
    <dataValidation type="list" allowBlank="1" showErrorMessage="1" sqref="F24:F35">
      <formula1>"15,20,27"</formula1>
    </dataValidation>
    <dataValidation type="list" allowBlank="1" showInputMessage="1" showErrorMessage="1" sqref="E9:F9">
      <formula1>"Öğretmen,Müdür Yetkili Öğretmen,Müdür Yardımcısı,Okul Müdürü"</formula1>
    </dataValidation>
    <dataValidation type="list" allowBlank="1" showInputMessage="1" showErrorMessage="1" promptTitle="Lütfen !" prompt="Açılır Liseteden seçiniz." sqref="I9">
      <formula1>"Lisans,Y.Lisans,Doktora"</formula1>
    </dataValidation>
  </dataValidations>
  <pageMargins left="0.15748031496062992" right="0.15748031496062992" top="0.15748031496062992" bottom="0.11811023622047245" header="0.31496062992125984" footer="0.31496062992125984"/>
  <pageSetup paperSize="9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ayfa11">
    <tabColor rgb="FF00B050"/>
  </sheetPr>
  <dimension ref="A2:P54"/>
  <sheetViews>
    <sheetView topLeftCell="A7" workbookViewId="0">
      <selection activeCell="J12" sqref="J12:K12"/>
    </sheetView>
  </sheetViews>
  <sheetFormatPr defaultRowHeight="15"/>
  <cols>
    <col min="1" max="1" width="3.28515625" style="29" customWidth="1"/>
    <col min="2" max="2" width="7.7109375" style="29" customWidth="1"/>
    <col min="3" max="3" width="7.5703125" style="29" customWidth="1"/>
    <col min="4" max="4" width="7.28515625" style="29" customWidth="1"/>
    <col min="5" max="5" width="6.7109375" style="29" customWidth="1"/>
    <col min="6" max="6" width="7.28515625" style="29" customWidth="1"/>
    <col min="7" max="7" width="8.5703125" style="29" customWidth="1"/>
    <col min="8" max="8" width="9.28515625" style="29" customWidth="1"/>
    <col min="9" max="9" width="7.5703125" style="29" customWidth="1"/>
    <col min="10" max="10" width="6.140625" style="29" customWidth="1"/>
    <col min="11" max="11" width="5.7109375" style="29" customWidth="1"/>
    <col min="12" max="12" width="6.42578125" style="29" customWidth="1"/>
    <col min="13" max="13" width="7.28515625" style="29" customWidth="1"/>
    <col min="14" max="14" width="6.7109375" style="29" customWidth="1"/>
    <col min="15" max="16384" width="9.140625" style="29"/>
  </cols>
  <sheetData>
    <row r="2" spans="1:15" ht="18">
      <c r="B2" s="1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5">
      <c r="A3" s="30"/>
      <c r="B3" s="31"/>
      <c r="C3" s="31"/>
      <c r="D3" s="31"/>
      <c r="E3" s="31"/>
      <c r="F3" s="31"/>
      <c r="G3" s="116" t="s">
        <v>46</v>
      </c>
      <c r="H3" s="116"/>
      <c r="I3" s="116"/>
      <c r="J3" s="31"/>
      <c r="K3" s="31"/>
      <c r="L3" s="31"/>
      <c r="M3" s="31"/>
      <c r="N3" s="31"/>
      <c r="O3" s="30"/>
    </row>
    <row r="4" spans="1:15">
      <c r="A4" s="30"/>
      <c r="B4" s="19"/>
      <c r="C4" s="115" t="s">
        <v>1</v>
      </c>
      <c r="D4" s="115"/>
      <c r="E4" s="115"/>
      <c r="F4" s="115"/>
      <c r="G4" s="115"/>
      <c r="H4" s="32"/>
      <c r="I4" s="33"/>
      <c r="J4" s="33"/>
      <c r="K4" s="33"/>
      <c r="L4" s="33"/>
      <c r="M4" s="33"/>
      <c r="N4" s="33"/>
      <c r="O4" s="30"/>
    </row>
    <row r="5" spans="1:15">
      <c r="A5" s="30"/>
      <c r="B5" s="17"/>
      <c r="C5" s="115"/>
      <c r="D5" s="115"/>
      <c r="E5" s="115"/>
      <c r="F5" s="115"/>
      <c r="G5" s="115"/>
      <c r="H5" s="32"/>
      <c r="I5" s="33"/>
      <c r="J5" s="34"/>
      <c r="K5" s="34"/>
      <c r="L5" s="34"/>
      <c r="M5" s="30"/>
      <c r="N5" s="30"/>
      <c r="O5" s="30"/>
    </row>
    <row r="6" spans="1:15">
      <c r="A6" s="30"/>
      <c r="B6" s="17"/>
      <c r="C6" s="4" t="s">
        <v>2</v>
      </c>
      <c r="D6" s="4"/>
      <c r="E6" s="109" t="s">
        <v>42</v>
      </c>
      <c r="F6" s="109"/>
      <c r="G6" s="109"/>
      <c r="H6" s="109"/>
      <c r="I6" s="109"/>
      <c r="J6" s="34"/>
      <c r="K6" s="34"/>
      <c r="L6" s="34"/>
      <c r="M6" s="30"/>
      <c r="N6" s="30"/>
      <c r="O6" s="30"/>
    </row>
    <row r="7" spans="1:15">
      <c r="A7" s="30"/>
      <c r="B7" s="17"/>
      <c r="C7" s="110" t="s">
        <v>3</v>
      </c>
      <c r="D7" s="110"/>
      <c r="E7" s="109">
        <v>11111</v>
      </c>
      <c r="F7" s="109"/>
      <c r="G7" s="109"/>
      <c r="H7" s="3"/>
      <c r="I7" s="46"/>
      <c r="J7" s="34"/>
      <c r="K7" s="34"/>
      <c r="L7" s="34"/>
      <c r="M7" s="30"/>
      <c r="N7" s="30"/>
      <c r="O7" s="30"/>
    </row>
    <row r="8" spans="1:15">
      <c r="A8" s="30"/>
      <c r="B8" s="17"/>
      <c r="C8" s="110" t="s">
        <v>4</v>
      </c>
      <c r="D8" s="110"/>
      <c r="E8" s="109" t="s">
        <v>44</v>
      </c>
      <c r="F8" s="109"/>
      <c r="G8" s="109"/>
      <c r="H8" s="3"/>
      <c r="I8" s="2"/>
      <c r="J8" s="34"/>
      <c r="K8" s="34"/>
      <c r="L8" s="34"/>
      <c r="M8" s="30"/>
      <c r="N8" s="30"/>
      <c r="O8" s="30"/>
    </row>
    <row r="9" spans="1:15">
      <c r="A9" s="30"/>
      <c r="B9" s="5" t="s">
        <v>5</v>
      </c>
      <c r="C9" s="5"/>
      <c r="D9" s="5"/>
      <c r="E9" s="109" t="s">
        <v>43</v>
      </c>
      <c r="F9" s="109"/>
      <c r="G9" s="47"/>
      <c r="H9" s="3"/>
      <c r="I9" s="6"/>
      <c r="J9" s="19"/>
      <c r="K9" s="19"/>
      <c r="L9" s="19"/>
      <c r="M9" s="19"/>
      <c r="N9" s="19"/>
      <c r="O9" s="30"/>
    </row>
    <row r="10" spans="1:15">
      <c r="A10" s="30"/>
      <c r="B10" s="17"/>
      <c r="C10" s="110" t="s">
        <v>7</v>
      </c>
      <c r="D10" s="110"/>
      <c r="E10" s="111" t="s">
        <v>64</v>
      </c>
      <c r="F10" s="111"/>
      <c r="G10" s="18"/>
      <c r="H10" s="18"/>
      <c r="I10" s="18"/>
      <c r="J10" s="18"/>
      <c r="K10" s="18"/>
      <c r="L10" s="18"/>
      <c r="M10" s="18"/>
      <c r="N10" s="18"/>
      <c r="O10" s="30"/>
    </row>
    <row r="11" spans="1:15" ht="15.75" thickBot="1">
      <c r="A11" s="43"/>
      <c r="B11" s="112" t="s">
        <v>8</v>
      </c>
      <c r="C11" s="113"/>
      <c r="D11" s="113"/>
      <c r="E11" s="114">
        <v>2023</v>
      </c>
      <c r="F11" s="114"/>
      <c r="G11" s="44"/>
      <c r="H11" s="44"/>
      <c r="I11" s="44"/>
      <c r="J11" s="35"/>
      <c r="K11" s="35"/>
      <c r="L11" s="35"/>
      <c r="M11" s="30"/>
    </row>
    <row r="12" spans="1:15">
      <c r="A12" s="43"/>
      <c r="B12" s="93" t="s">
        <v>65</v>
      </c>
      <c r="C12" s="102"/>
      <c r="D12" s="102"/>
      <c r="E12" s="95">
        <v>0.43368390000000001</v>
      </c>
      <c r="F12" s="96"/>
      <c r="G12" s="93" t="s">
        <v>66</v>
      </c>
      <c r="H12" s="94"/>
      <c r="I12" s="94"/>
      <c r="J12" s="95">
        <v>0.50979600000000003</v>
      </c>
      <c r="K12" s="96"/>
      <c r="L12" s="23"/>
      <c r="M12" s="36"/>
      <c r="N12" s="36"/>
      <c r="O12" s="30"/>
    </row>
    <row r="13" spans="1:15">
      <c r="A13" s="30"/>
      <c r="B13" s="21"/>
      <c r="C13" s="20"/>
      <c r="D13" s="20"/>
      <c r="E13" s="20"/>
      <c r="F13" s="22"/>
      <c r="G13" s="21"/>
      <c r="H13" s="23"/>
      <c r="I13" s="23"/>
      <c r="J13" s="23"/>
      <c r="K13" s="24"/>
      <c r="L13" s="23"/>
      <c r="M13" s="23"/>
      <c r="N13" s="23"/>
      <c r="O13" s="30"/>
    </row>
    <row r="14" spans="1:15">
      <c r="A14" s="30"/>
      <c r="B14" s="7" t="s">
        <v>9</v>
      </c>
      <c r="C14" s="8" t="s">
        <v>10</v>
      </c>
      <c r="D14" s="97" t="s">
        <v>11</v>
      </c>
      <c r="E14" s="98"/>
      <c r="F14" s="24"/>
      <c r="G14" s="7" t="s">
        <v>9</v>
      </c>
      <c r="H14" s="8" t="s">
        <v>10</v>
      </c>
      <c r="I14" s="11" t="s">
        <v>11</v>
      </c>
      <c r="J14" s="12"/>
      <c r="K14" s="24"/>
      <c r="L14" s="23"/>
      <c r="M14" s="23"/>
      <c r="N14" s="23"/>
      <c r="O14" s="30"/>
    </row>
    <row r="15" spans="1:15">
      <c r="A15" s="30"/>
      <c r="B15" s="25">
        <v>140</v>
      </c>
      <c r="C15" s="9">
        <f>E12*B15</f>
        <v>60.715746000000003</v>
      </c>
      <c r="D15" s="99" t="s">
        <v>12</v>
      </c>
      <c r="E15" s="99"/>
      <c r="F15" s="24"/>
      <c r="G15" s="25">
        <v>140</v>
      </c>
      <c r="H15" s="9">
        <f>J12*G15</f>
        <v>71.371440000000007</v>
      </c>
      <c r="I15" s="100" t="s">
        <v>12</v>
      </c>
      <c r="J15" s="101"/>
      <c r="K15" s="24"/>
      <c r="L15" s="23"/>
      <c r="M15" s="23"/>
      <c r="N15" s="23"/>
      <c r="O15" s="30"/>
    </row>
    <row r="16" spans="1:15">
      <c r="A16" s="30"/>
      <c r="B16" s="25">
        <v>150</v>
      </c>
      <c r="C16" s="9">
        <f>E12*B16</f>
        <v>65.052585000000008</v>
      </c>
      <c r="D16" s="99" t="s">
        <v>13</v>
      </c>
      <c r="E16" s="99"/>
      <c r="F16" s="24"/>
      <c r="G16" s="25">
        <v>150</v>
      </c>
      <c r="H16" s="9">
        <f>J12*G16</f>
        <v>76.469400000000007</v>
      </c>
      <c r="I16" s="100" t="s">
        <v>13</v>
      </c>
      <c r="J16" s="101"/>
      <c r="K16" s="24"/>
      <c r="L16" s="23"/>
      <c r="M16" s="23"/>
      <c r="N16" s="23"/>
      <c r="O16" s="30"/>
    </row>
    <row r="17" spans="1:15">
      <c r="A17" s="30"/>
      <c r="B17" s="26"/>
      <c r="C17" s="9">
        <f>C15+(C15*7/100)</f>
        <v>64.965848219999998</v>
      </c>
      <c r="D17" s="99" t="s">
        <v>14</v>
      </c>
      <c r="E17" s="99"/>
      <c r="F17" s="24"/>
      <c r="G17" s="26"/>
      <c r="H17" s="9">
        <f>H15+(H15*7/100)</f>
        <v>76.367440800000011</v>
      </c>
      <c r="I17" s="13" t="s">
        <v>14</v>
      </c>
      <c r="J17" s="13"/>
      <c r="K17" s="24"/>
      <c r="L17" s="23"/>
      <c r="M17" s="23"/>
      <c r="N17" s="45"/>
      <c r="O17" s="30"/>
    </row>
    <row r="18" spans="1:15" ht="15.75" thickBot="1">
      <c r="A18" s="30"/>
      <c r="B18" s="27"/>
      <c r="C18" s="10">
        <f>C15+(C15*20/100)</f>
        <v>72.858895200000006</v>
      </c>
      <c r="D18" s="103" t="s">
        <v>15</v>
      </c>
      <c r="E18" s="103"/>
      <c r="F18" s="28"/>
      <c r="G18" s="27"/>
      <c r="H18" s="10">
        <f>H15+(H15*20/100)</f>
        <v>85.645728000000005</v>
      </c>
      <c r="I18" s="104" t="s">
        <v>15</v>
      </c>
      <c r="J18" s="105"/>
      <c r="K18" s="28"/>
      <c r="L18" s="23"/>
      <c r="M18" s="23"/>
      <c r="N18" s="23"/>
      <c r="O18" s="30"/>
    </row>
    <row r="19" spans="1:15">
      <c r="A19" s="30"/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</row>
    <row r="20" spans="1:15">
      <c r="A20" s="30"/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</row>
    <row r="21" spans="1:15" ht="15.75" thickBot="1">
      <c r="A21" s="30"/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</row>
    <row r="22" spans="1:15">
      <c r="A22" s="30"/>
      <c r="B22" s="55"/>
      <c r="C22" s="56"/>
      <c r="D22" s="106" t="s">
        <v>16</v>
      </c>
      <c r="E22" s="106"/>
      <c r="F22" s="106"/>
      <c r="G22" s="106"/>
      <c r="H22" s="106"/>
      <c r="I22" s="107" t="s">
        <v>39</v>
      </c>
      <c r="J22" s="48"/>
      <c r="K22" s="48"/>
      <c r="L22" s="48"/>
      <c r="M22" s="48"/>
      <c r="N22" s="92"/>
      <c r="O22" s="30"/>
    </row>
    <row r="23" spans="1:15" ht="22.5">
      <c r="A23" s="30"/>
      <c r="B23" s="57">
        <v>2022</v>
      </c>
      <c r="C23" s="53" t="s">
        <v>17</v>
      </c>
      <c r="D23" s="52" t="s">
        <v>18</v>
      </c>
      <c r="E23" s="52" t="s">
        <v>19</v>
      </c>
      <c r="F23" s="52" t="s">
        <v>20</v>
      </c>
      <c r="G23" s="52" t="s">
        <v>21</v>
      </c>
      <c r="H23" s="52" t="s">
        <v>22</v>
      </c>
      <c r="I23" s="108"/>
      <c r="J23" s="38"/>
      <c r="K23" s="38"/>
      <c r="L23" s="38"/>
      <c r="M23" s="38"/>
      <c r="N23" s="92"/>
      <c r="O23" s="30"/>
    </row>
    <row r="24" spans="1:15">
      <c r="A24" s="30"/>
      <c r="B24" s="58" t="s">
        <v>23</v>
      </c>
      <c r="C24" s="63">
        <v>1</v>
      </c>
      <c r="D24" s="54">
        <f>C17*C24</f>
        <v>64.965848219999998</v>
      </c>
      <c r="E24" s="54">
        <f>D24*7.59/1000</f>
        <v>0.49309078798979999</v>
      </c>
      <c r="F24" s="65">
        <v>15</v>
      </c>
      <c r="G24" s="39">
        <f>D24*F24/100</f>
        <v>9.7448772330000004</v>
      </c>
      <c r="H24" s="39">
        <f>D24-(G24+E24)</f>
        <v>54.727880199010201</v>
      </c>
      <c r="I24" s="59">
        <f t="shared" ref="I24:I34" si="0">H24</f>
        <v>54.727880199010201</v>
      </c>
      <c r="J24" s="49"/>
      <c r="K24" s="50"/>
      <c r="L24" s="49"/>
      <c r="M24" s="49"/>
      <c r="N24" s="49"/>
      <c r="O24" s="30"/>
    </row>
    <row r="25" spans="1:15">
      <c r="A25" s="30"/>
      <c r="B25" s="58" t="s">
        <v>24</v>
      </c>
      <c r="C25" s="63">
        <v>0</v>
      </c>
      <c r="D25" s="54">
        <f>C17*C25</f>
        <v>0</v>
      </c>
      <c r="E25" s="54">
        <f>D25*7.59/1000</f>
        <v>0</v>
      </c>
      <c r="F25" s="65">
        <v>15</v>
      </c>
      <c r="G25" s="39">
        <f>D25*F25/100</f>
        <v>0</v>
      </c>
      <c r="H25" s="39">
        <f t="shared" ref="H25:H35" si="1">D25-(G25+E25)</f>
        <v>0</v>
      </c>
      <c r="I25" s="59">
        <f t="shared" si="0"/>
        <v>0</v>
      </c>
      <c r="J25" s="49"/>
      <c r="K25" s="50"/>
      <c r="L25" s="49"/>
      <c r="M25" s="49"/>
      <c r="N25" s="49"/>
      <c r="O25" s="30"/>
    </row>
    <row r="26" spans="1:15">
      <c r="A26" s="30"/>
      <c r="B26" s="58" t="s">
        <v>25</v>
      </c>
      <c r="C26" s="63">
        <v>0</v>
      </c>
      <c r="D26" s="54">
        <f>C17*C26</f>
        <v>0</v>
      </c>
      <c r="E26" s="54">
        <f t="shared" ref="E26:E35" si="2">D26*7.59/1000</f>
        <v>0</v>
      </c>
      <c r="F26" s="65">
        <v>15</v>
      </c>
      <c r="G26" s="39">
        <f t="shared" ref="G26:G35" si="3">D26*F26/100</f>
        <v>0</v>
      </c>
      <c r="H26" s="39">
        <f t="shared" si="1"/>
        <v>0</v>
      </c>
      <c r="I26" s="59">
        <f t="shared" si="0"/>
        <v>0</v>
      </c>
      <c r="J26" s="49"/>
      <c r="K26" s="50"/>
      <c r="L26" s="49"/>
      <c r="M26" s="49"/>
      <c r="N26" s="49"/>
      <c r="O26" s="30"/>
    </row>
    <row r="27" spans="1:15">
      <c r="A27" s="30"/>
      <c r="B27" s="58" t="s">
        <v>26</v>
      </c>
      <c r="C27" s="63">
        <v>0</v>
      </c>
      <c r="D27" s="54">
        <f>C17*C27</f>
        <v>0</v>
      </c>
      <c r="E27" s="54">
        <f t="shared" si="2"/>
        <v>0</v>
      </c>
      <c r="F27" s="65">
        <v>15</v>
      </c>
      <c r="G27" s="39">
        <f t="shared" si="3"/>
        <v>0</v>
      </c>
      <c r="H27" s="39">
        <f t="shared" si="1"/>
        <v>0</v>
      </c>
      <c r="I27" s="59">
        <f t="shared" si="0"/>
        <v>0</v>
      </c>
      <c r="J27" s="49"/>
      <c r="K27" s="50"/>
      <c r="L27" s="49"/>
      <c r="M27" s="49"/>
      <c r="N27" s="49"/>
      <c r="O27" s="30"/>
    </row>
    <row r="28" spans="1:15">
      <c r="A28" s="30"/>
      <c r="B28" s="58" t="s">
        <v>27</v>
      </c>
      <c r="C28" s="63">
        <v>0</v>
      </c>
      <c r="D28" s="54">
        <f>C17*C28</f>
        <v>0</v>
      </c>
      <c r="E28" s="54">
        <f t="shared" si="2"/>
        <v>0</v>
      </c>
      <c r="F28" s="65">
        <v>15</v>
      </c>
      <c r="G28" s="39">
        <f t="shared" si="3"/>
        <v>0</v>
      </c>
      <c r="H28" s="39">
        <f t="shared" si="1"/>
        <v>0</v>
      </c>
      <c r="I28" s="59">
        <f t="shared" si="0"/>
        <v>0</v>
      </c>
      <c r="J28" s="49"/>
      <c r="K28" s="50"/>
      <c r="L28" s="49"/>
      <c r="M28" s="49"/>
      <c r="N28" s="49"/>
      <c r="O28" s="30"/>
    </row>
    <row r="29" spans="1:15">
      <c r="A29" s="30"/>
      <c r="B29" s="58" t="s">
        <v>28</v>
      </c>
      <c r="C29" s="63">
        <v>0</v>
      </c>
      <c r="D29" s="54">
        <f>C17*C29</f>
        <v>0</v>
      </c>
      <c r="E29" s="54">
        <f t="shared" si="2"/>
        <v>0</v>
      </c>
      <c r="F29" s="65">
        <v>15</v>
      </c>
      <c r="G29" s="39">
        <f t="shared" si="3"/>
        <v>0</v>
      </c>
      <c r="H29" s="39">
        <f t="shared" si="1"/>
        <v>0</v>
      </c>
      <c r="I29" s="59">
        <f t="shared" si="0"/>
        <v>0</v>
      </c>
      <c r="J29" s="49"/>
      <c r="K29" s="50"/>
      <c r="L29" s="49"/>
      <c r="M29" s="49"/>
      <c r="N29" s="49"/>
      <c r="O29" s="30"/>
    </row>
    <row r="30" spans="1:15">
      <c r="A30" s="30"/>
      <c r="B30" s="58" t="s">
        <v>29</v>
      </c>
      <c r="C30" s="63">
        <v>1</v>
      </c>
      <c r="D30" s="54">
        <f>H17*C30</f>
        <v>76.367440800000011</v>
      </c>
      <c r="E30" s="54">
        <f t="shared" si="2"/>
        <v>0.57962887567200005</v>
      </c>
      <c r="F30" s="65">
        <v>15</v>
      </c>
      <c r="G30" s="39">
        <f t="shared" si="3"/>
        <v>11.455116120000003</v>
      </c>
      <c r="H30" s="39">
        <f t="shared" si="1"/>
        <v>64.332695804328011</v>
      </c>
      <c r="I30" s="59">
        <f t="shared" si="0"/>
        <v>64.332695804328011</v>
      </c>
      <c r="J30" s="49"/>
      <c r="K30" s="50"/>
      <c r="L30" s="49"/>
      <c r="M30" s="49"/>
      <c r="N30" s="49"/>
      <c r="O30" s="30"/>
    </row>
    <row r="31" spans="1:15">
      <c r="A31" s="30"/>
      <c r="B31" s="58" t="s">
        <v>30</v>
      </c>
      <c r="C31" s="63">
        <v>0</v>
      </c>
      <c r="D31" s="54">
        <f>H17*C31</f>
        <v>0</v>
      </c>
      <c r="E31" s="54">
        <f t="shared" si="2"/>
        <v>0</v>
      </c>
      <c r="F31" s="65">
        <v>15</v>
      </c>
      <c r="G31" s="39">
        <f t="shared" si="3"/>
        <v>0</v>
      </c>
      <c r="H31" s="39">
        <f t="shared" si="1"/>
        <v>0</v>
      </c>
      <c r="I31" s="59">
        <f t="shared" si="0"/>
        <v>0</v>
      </c>
      <c r="J31" s="49"/>
      <c r="K31" s="50"/>
      <c r="L31" s="49"/>
      <c r="M31" s="49"/>
      <c r="N31" s="49"/>
      <c r="O31" s="30"/>
    </row>
    <row r="32" spans="1:15">
      <c r="A32" s="30"/>
      <c r="B32" s="58" t="s">
        <v>31</v>
      </c>
      <c r="C32" s="63">
        <v>0</v>
      </c>
      <c r="D32" s="54">
        <f>H17*C32</f>
        <v>0</v>
      </c>
      <c r="E32" s="54">
        <f t="shared" si="2"/>
        <v>0</v>
      </c>
      <c r="F32" s="65">
        <v>15</v>
      </c>
      <c r="G32" s="39">
        <f t="shared" si="3"/>
        <v>0</v>
      </c>
      <c r="H32" s="39">
        <f t="shared" si="1"/>
        <v>0</v>
      </c>
      <c r="I32" s="59">
        <f t="shared" si="0"/>
        <v>0</v>
      </c>
      <c r="J32" s="49"/>
      <c r="K32" s="50"/>
      <c r="L32" s="49"/>
      <c r="M32" s="49"/>
      <c r="N32" s="49"/>
      <c r="O32" s="30"/>
    </row>
    <row r="33" spans="1:16">
      <c r="A33" s="30"/>
      <c r="B33" s="58" t="s">
        <v>32</v>
      </c>
      <c r="C33" s="63">
        <v>0</v>
      </c>
      <c r="D33" s="54">
        <f>H17*C33</f>
        <v>0</v>
      </c>
      <c r="E33" s="54">
        <f t="shared" si="2"/>
        <v>0</v>
      </c>
      <c r="F33" s="65">
        <v>15</v>
      </c>
      <c r="G33" s="39">
        <f t="shared" si="3"/>
        <v>0</v>
      </c>
      <c r="H33" s="39">
        <f t="shared" si="1"/>
        <v>0</v>
      </c>
      <c r="I33" s="59">
        <f t="shared" si="0"/>
        <v>0</v>
      </c>
      <c r="J33" s="49"/>
      <c r="K33" s="50"/>
      <c r="L33" s="49"/>
      <c r="M33" s="49"/>
      <c r="N33" s="49"/>
      <c r="O33" s="30"/>
    </row>
    <row r="34" spans="1:16">
      <c r="A34" s="30"/>
      <c r="B34" s="58" t="s">
        <v>33</v>
      </c>
      <c r="C34" s="63">
        <v>0</v>
      </c>
      <c r="D34" s="54">
        <f>H17*C34</f>
        <v>0</v>
      </c>
      <c r="E34" s="54">
        <f t="shared" si="2"/>
        <v>0</v>
      </c>
      <c r="F34" s="65">
        <v>15</v>
      </c>
      <c r="G34" s="39">
        <f t="shared" si="3"/>
        <v>0</v>
      </c>
      <c r="H34" s="39">
        <f t="shared" si="1"/>
        <v>0</v>
      </c>
      <c r="I34" s="59">
        <f t="shared" si="0"/>
        <v>0</v>
      </c>
      <c r="J34" s="49"/>
      <c r="K34" s="50"/>
      <c r="L34" s="49"/>
      <c r="M34" s="49"/>
      <c r="N34" s="49"/>
      <c r="O34" s="30"/>
    </row>
    <row r="35" spans="1:16" ht="15.75" thickBot="1">
      <c r="A35" s="30"/>
      <c r="B35" s="60" t="s">
        <v>34</v>
      </c>
      <c r="C35" s="64">
        <v>0</v>
      </c>
      <c r="D35" s="61">
        <f>H17*C35</f>
        <v>0</v>
      </c>
      <c r="E35" s="61">
        <f t="shared" si="2"/>
        <v>0</v>
      </c>
      <c r="F35" s="66">
        <v>20</v>
      </c>
      <c r="G35" s="61">
        <f t="shared" si="3"/>
        <v>0</v>
      </c>
      <c r="H35" s="61">
        <f t="shared" si="1"/>
        <v>0</v>
      </c>
      <c r="I35" s="62">
        <f>H35</f>
        <v>0</v>
      </c>
      <c r="J35" s="49"/>
      <c r="K35" s="50"/>
      <c r="L35" s="49"/>
      <c r="M35" s="49"/>
      <c r="N35" s="49"/>
      <c r="O35" s="30"/>
    </row>
    <row r="36" spans="1:16" ht="14.45" customHeight="1">
      <c r="A36" s="30"/>
      <c r="B36" s="40"/>
      <c r="C36" s="40"/>
      <c r="D36" s="40"/>
      <c r="E36" s="40"/>
      <c r="F36" s="82" t="s">
        <v>40</v>
      </c>
      <c r="G36" s="83"/>
      <c r="H36" s="84"/>
      <c r="I36" s="88">
        <f>SUM(I24:I35)</f>
        <v>119.06057600333821</v>
      </c>
      <c r="J36" s="51"/>
      <c r="K36" s="83"/>
      <c r="L36" s="83"/>
      <c r="M36" s="83"/>
      <c r="N36" s="90"/>
      <c r="O36" s="30"/>
    </row>
    <row r="37" spans="1:16" ht="15.75" thickBot="1">
      <c r="A37" s="30"/>
      <c r="B37" s="40"/>
      <c r="C37" s="40"/>
      <c r="D37" s="40"/>
      <c r="E37" s="40"/>
      <c r="F37" s="85"/>
      <c r="G37" s="86"/>
      <c r="H37" s="87"/>
      <c r="I37" s="89"/>
      <c r="J37" s="51"/>
      <c r="K37" s="83"/>
      <c r="L37" s="83"/>
      <c r="M37" s="83"/>
      <c r="N37" s="90"/>
      <c r="O37" s="30"/>
    </row>
    <row r="38" spans="1:16">
      <c r="A38" s="30"/>
      <c r="B38" s="30"/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</row>
    <row r="39" spans="1:16">
      <c r="A39" s="30"/>
      <c r="B39" s="30"/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</row>
    <row r="40" spans="1:16">
      <c r="A40" s="15" t="s">
        <v>72</v>
      </c>
      <c r="B40" s="16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30"/>
    </row>
    <row r="41" spans="1:16">
      <c r="A41" s="14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30"/>
    </row>
    <row r="42" spans="1:16">
      <c r="A42" s="14"/>
      <c r="B42" s="14"/>
      <c r="C42" s="14"/>
      <c r="D42" s="14"/>
      <c r="E42" s="14"/>
      <c r="F42" s="14"/>
      <c r="G42" s="14"/>
      <c r="H42" s="14"/>
      <c r="I42" s="14"/>
      <c r="J42" s="14"/>
      <c r="K42" s="16" t="s">
        <v>35</v>
      </c>
      <c r="L42" s="16"/>
      <c r="M42" s="16"/>
      <c r="N42" s="14"/>
      <c r="O42" s="30"/>
    </row>
    <row r="43" spans="1:16">
      <c r="A43" s="14"/>
      <c r="B43" s="14"/>
      <c r="C43" s="14"/>
      <c r="D43" s="14"/>
      <c r="E43" s="14"/>
      <c r="F43" s="14"/>
      <c r="G43" s="14"/>
      <c r="H43" s="14"/>
      <c r="I43" s="14"/>
      <c r="J43" s="14"/>
      <c r="K43" s="16"/>
      <c r="L43" s="16"/>
      <c r="M43" s="16"/>
      <c r="N43" s="14"/>
      <c r="O43" s="30"/>
    </row>
    <row r="44" spans="1:16">
      <c r="A44" s="14"/>
      <c r="B44" s="14"/>
      <c r="C44" s="14"/>
      <c r="D44" s="14"/>
      <c r="E44" s="14"/>
      <c r="F44" s="14"/>
      <c r="G44" s="14"/>
      <c r="H44" s="14"/>
      <c r="I44" s="14"/>
      <c r="J44" s="14"/>
      <c r="K44" s="91">
        <f ca="1">TODAY()</f>
        <v>45132</v>
      </c>
      <c r="L44" s="91"/>
      <c r="M44" s="16"/>
      <c r="N44" s="14"/>
      <c r="O44" s="30"/>
    </row>
    <row r="45" spans="1:16">
      <c r="A45" s="14"/>
      <c r="B45" s="14"/>
      <c r="C45" s="14"/>
      <c r="D45" s="14"/>
      <c r="E45" s="14"/>
      <c r="F45" s="14"/>
      <c r="G45" s="14"/>
      <c r="H45" s="14"/>
      <c r="I45" s="14"/>
      <c r="J45" s="14"/>
      <c r="K45" s="81" t="s">
        <v>45</v>
      </c>
      <c r="L45" s="81"/>
      <c r="M45" s="16"/>
      <c r="N45" s="14"/>
      <c r="O45" s="30"/>
    </row>
    <row r="46" spans="1:16">
      <c r="A46" s="14"/>
      <c r="B46" s="14"/>
      <c r="C46" s="14"/>
      <c r="D46" s="14"/>
      <c r="E46" s="14"/>
      <c r="F46" s="14"/>
      <c r="G46" s="14"/>
      <c r="H46" s="14"/>
      <c r="I46" s="14"/>
      <c r="J46" s="14"/>
      <c r="K46" s="81" t="s">
        <v>6</v>
      </c>
      <c r="L46" s="81"/>
      <c r="M46" s="16"/>
      <c r="N46" s="14"/>
      <c r="O46" s="30"/>
    </row>
    <row r="47" spans="1:16">
      <c r="A47" s="30"/>
      <c r="B47" s="30"/>
      <c r="C47" s="30"/>
      <c r="D47" s="30"/>
      <c r="E47" s="30"/>
      <c r="F47" s="30"/>
      <c r="G47" s="30"/>
      <c r="H47" s="30"/>
      <c r="I47" s="30"/>
      <c r="J47" s="30"/>
      <c r="K47" s="42"/>
      <c r="L47" s="42"/>
      <c r="M47" s="34"/>
      <c r="N47" s="30"/>
      <c r="O47" s="30"/>
    </row>
    <row r="48" spans="1:16">
      <c r="A48" s="41" t="s">
        <v>36</v>
      </c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37"/>
      <c r="O48" s="37"/>
      <c r="P48" s="37"/>
    </row>
    <row r="49" spans="1:16">
      <c r="A49" s="41" t="s">
        <v>37</v>
      </c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37"/>
      <c r="O49" s="37"/>
      <c r="P49" s="37"/>
    </row>
    <row r="50" spans="1:16">
      <c r="A50" s="41" t="s">
        <v>38</v>
      </c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37"/>
      <c r="O50" s="37"/>
      <c r="P50" s="37"/>
    </row>
    <row r="51" spans="1:16">
      <c r="A51" s="41" t="s">
        <v>68</v>
      </c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37"/>
      <c r="O51" s="37"/>
      <c r="P51" s="37"/>
    </row>
    <row r="52" spans="1:16">
      <c r="A52" s="41" t="s">
        <v>69</v>
      </c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37"/>
      <c r="O52" s="37"/>
      <c r="P52" s="37"/>
    </row>
    <row r="53" spans="1:16">
      <c r="A53" s="41" t="s">
        <v>70</v>
      </c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37"/>
      <c r="O53" s="37"/>
      <c r="P53" s="37"/>
    </row>
    <row r="54" spans="1:16">
      <c r="A54" s="41" t="s">
        <v>71</v>
      </c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37"/>
      <c r="O54" s="37"/>
      <c r="P54" s="37"/>
    </row>
  </sheetData>
  <sheetProtection formatCells="0" formatColumns="0" formatRows="0"/>
  <mergeCells count="34">
    <mergeCell ref="D22:H22"/>
    <mergeCell ref="K46:L46"/>
    <mergeCell ref="K45:L45"/>
    <mergeCell ref="K44:L44"/>
    <mergeCell ref="I22:I23"/>
    <mergeCell ref="F36:H37"/>
    <mergeCell ref="I36:I37"/>
    <mergeCell ref="K36:M37"/>
    <mergeCell ref="B11:D11"/>
    <mergeCell ref="E11:F11"/>
    <mergeCell ref="N36:N37"/>
    <mergeCell ref="N22:N23"/>
    <mergeCell ref="G12:I12"/>
    <mergeCell ref="J12:K12"/>
    <mergeCell ref="D14:E14"/>
    <mergeCell ref="D15:E15"/>
    <mergeCell ref="I15:J15"/>
    <mergeCell ref="D16:E16"/>
    <mergeCell ref="I16:J16"/>
    <mergeCell ref="B12:D12"/>
    <mergeCell ref="E12:F12"/>
    <mergeCell ref="D17:E17"/>
    <mergeCell ref="D18:E18"/>
    <mergeCell ref="I18:J18"/>
    <mergeCell ref="C8:D8"/>
    <mergeCell ref="E8:G8"/>
    <mergeCell ref="E9:F9"/>
    <mergeCell ref="C10:D10"/>
    <mergeCell ref="E10:F10"/>
    <mergeCell ref="G3:I3"/>
    <mergeCell ref="C4:G5"/>
    <mergeCell ref="E6:I6"/>
    <mergeCell ref="C7:D7"/>
    <mergeCell ref="E7:G7"/>
  </mergeCells>
  <conditionalFormatting sqref="E14 I2:I5">
    <cfRule type="cellIs" dxfId="6" priority="1" operator="greaterThan">
      <formula>0</formula>
    </cfRule>
  </conditionalFormatting>
  <dataValidations count="3">
    <dataValidation type="list" allowBlank="1" showInputMessage="1" showErrorMessage="1" promptTitle="Lütfen !" prompt="Açılır Liseteden seçiniz." sqref="I9">
      <formula1>"Lisans,Y.Lisans,Doktora"</formula1>
    </dataValidation>
    <dataValidation type="list" allowBlank="1" showInputMessage="1" showErrorMessage="1" sqref="E9:F9">
      <formula1>"Öğretmen,Müdür Yetkili Öğretmen,Müdür Yardımcısı,Okul Müdürü"</formula1>
    </dataValidation>
    <dataValidation type="list" allowBlank="1" showErrorMessage="1" sqref="F24:F35">
      <formula1>"15,20,27"</formula1>
    </dataValidation>
  </dataValidations>
  <pageMargins left="0.15748031496062992" right="0.15748031496062992" top="0.15748031496062992" bottom="0.11811023622047245" header="0.31496062992125984" footer="0.31496062992125984"/>
  <pageSetup paperSize="9" orientation="portrait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7030A0"/>
  </sheetPr>
  <dimension ref="A2:P54"/>
  <sheetViews>
    <sheetView topLeftCell="A7" workbookViewId="0">
      <selection activeCell="J12" sqref="J12:K12"/>
    </sheetView>
  </sheetViews>
  <sheetFormatPr defaultRowHeight="15"/>
  <cols>
    <col min="1" max="1" width="3.28515625" style="29" customWidth="1"/>
    <col min="2" max="2" width="7.7109375" style="29" customWidth="1"/>
    <col min="3" max="3" width="7.5703125" style="29" customWidth="1"/>
    <col min="4" max="4" width="7.28515625" style="29" customWidth="1"/>
    <col min="5" max="5" width="6.7109375" style="29" customWidth="1"/>
    <col min="6" max="6" width="7.28515625" style="29" customWidth="1"/>
    <col min="7" max="7" width="8.5703125" style="29" customWidth="1"/>
    <col min="8" max="8" width="9.28515625" style="29" customWidth="1"/>
    <col min="9" max="9" width="7.5703125" style="29" customWidth="1"/>
    <col min="10" max="10" width="6.140625" style="29" customWidth="1"/>
    <col min="11" max="11" width="5.7109375" style="29" customWidth="1"/>
    <col min="12" max="12" width="6.42578125" style="29" customWidth="1"/>
    <col min="13" max="13" width="7.28515625" style="29" customWidth="1"/>
    <col min="14" max="14" width="6.7109375" style="29" customWidth="1"/>
    <col min="15" max="16384" width="9.140625" style="29"/>
  </cols>
  <sheetData>
    <row r="2" spans="1:15" ht="18">
      <c r="B2" s="1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5">
      <c r="A3" s="30"/>
      <c r="B3" s="31"/>
      <c r="C3" s="31"/>
      <c r="D3" s="31"/>
      <c r="E3" s="31"/>
      <c r="F3" s="31"/>
      <c r="G3" s="116" t="s">
        <v>47</v>
      </c>
      <c r="H3" s="116"/>
      <c r="I3" s="116"/>
      <c r="J3" s="31"/>
      <c r="K3" s="31"/>
      <c r="L3" s="31"/>
      <c r="M3" s="31"/>
      <c r="N3" s="31"/>
      <c r="O3" s="30"/>
    </row>
    <row r="4" spans="1:15">
      <c r="A4" s="30"/>
      <c r="B4" s="19"/>
      <c r="C4" s="115" t="s">
        <v>1</v>
      </c>
      <c r="D4" s="115"/>
      <c r="E4" s="115"/>
      <c r="F4" s="115"/>
      <c r="G4" s="115"/>
      <c r="H4" s="32"/>
      <c r="I4" s="33"/>
      <c r="J4" s="33"/>
      <c r="K4" s="33"/>
      <c r="L4" s="33"/>
      <c r="M4" s="33"/>
      <c r="N4" s="33"/>
      <c r="O4" s="30"/>
    </row>
    <row r="5" spans="1:15">
      <c r="A5" s="30"/>
      <c r="B5" s="17"/>
      <c r="C5" s="115"/>
      <c r="D5" s="115"/>
      <c r="E5" s="115"/>
      <c r="F5" s="115"/>
      <c r="G5" s="115"/>
      <c r="H5" s="32"/>
      <c r="I5" s="33"/>
      <c r="J5" s="34"/>
      <c r="K5" s="34"/>
      <c r="L5" s="34"/>
      <c r="M5" s="30"/>
      <c r="N5" s="30"/>
      <c r="O5" s="30"/>
    </row>
    <row r="6" spans="1:15">
      <c r="A6" s="30"/>
      <c r="B6" s="17"/>
      <c r="C6" s="4" t="s">
        <v>2</v>
      </c>
      <c r="D6" s="4"/>
      <c r="E6" s="109" t="s">
        <v>42</v>
      </c>
      <c r="F6" s="109"/>
      <c r="G6" s="109"/>
      <c r="H6" s="109"/>
      <c r="I6" s="109"/>
      <c r="J6" s="34"/>
      <c r="K6" s="34"/>
      <c r="L6" s="34"/>
      <c r="M6" s="30"/>
      <c r="N6" s="30"/>
      <c r="O6" s="30"/>
    </row>
    <row r="7" spans="1:15">
      <c r="A7" s="30"/>
      <c r="B7" s="17"/>
      <c r="C7" s="110" t="s">
        <v>3</v>
      </c>
      <c r="D7" s="110"/>
      <c r="E7" s="109">
        <v>11111</v>
      </c>
      <c r="F7" s="109"/>
      <c r="G7" s="109"/>
      <c r="H7" s="3"/>
      <c r="I7" s="46"/>
      <c r="J7" s="34"/>
      <c r="K7" s="34"/>
      <c r="L7" s="34"/>
      <c r="M7" s="30"/>
      <c r="N7" s="30"/>
      <c r="O7" s="30"/>
    </row>
    <row r="8" spans="1:15">
      <c r="A8" s="30"/>
      <c r="B8" s="17"/>
      <c r="C8" s="110" t="s">
        <v>4</v>
      </c>
      <c r="D8" s="110"/>
      <c r="E8" s="109" t="s">
        <v>44</v>
      </c>
      <c r="F8" s="109"/>
      <c r="G8" s="109"/>
      <c r="H8" s="3"/>
      <c r="I8" s="2"/>
      <c r="J8" s="34"/>
      <c r="K8" s="34"/>
      <c r="L8" s="34"/>
      <c r="M8" s="30"/>
      <c r="N8" s="30"/>
      <c r="O8" s="30"/>
    </row>
    <row r="9" spans="1:15">
      <c r="A9" s="30"/>
      <c r="B9" s="5" t="s">
        <v>5</v>
      </c>
      <c r="C9" s="5"/>
      <c r="D9" s="5"/>
      <c r="E9" s="109" t="s">
        <v>43</v>
      </c>
      <c r="F9" s="109"/>
      <c r="G9" s="74"/>
      <c r="H9" s="3"/>
      <c r="I9" s="6"/>
      <c r="J9" s="19"/>
      <c r="K9" s="19"/>
      <c r="L9" s="19"/>
      <c r="M9" s="19"/>
      <c r="N9" s="19"/>
      <c r="O9" s="30"/>
    </row>
    <row r="10" spans="1:15">
      <c r="A10" s="30"/>
      <c r="B10" s="17"/>
      <c r="C10" s="110" t="s">
        <v>7</v>
      </c>
      <c r="D10" s="110"/>
      <c r="E10" s="111" t="s">
        <v>15</v>
      </c>
      <c r="F10" s="111"/>
      <c r="G10" s="18"/>
      <c r="H10" s="18"/>
      <c r="I10" s="18"/>
      <c r="J10" s="18"/>
      <c r="K10" s="18"/>
      <c r="L10" s="18"/>
      <c r="M10" s="18"/>
      <c r="N10" s="18"/>
      <c r="O10" s="30"/>
    </row>
    <row r="11" spans="1:15" ht="15.75" thickBot="1">
      <c r="A11" s="43"/>
      <c r="B11" s="112" t="s">
        <v>8</v>
      </c>
      <c r="C11" s="113"/>
      <c r="D11" s="113"/>
      <c r="E11" s="114">
        <v>2023</v>
      </c>
      <c r="F11" s="114"/>
      <c r="G11" s="44"/>
      <c r="H11" s="44"/>
      <c r="I11" s="44"/>
      <c r="J11" s="35"/>
      <c r="K11" s="35"/>
      <c r="L11" s="35"/>
      <c r="M11" s="30"/>
    </row>
    <row r="12" spans="1:15">
      <c r="A12" s="43"/>
      <c r="B12" s="93" t="s">
        <v>65</v>
      </c>
      <c r="C12" s="102"/>
      <c r="D12" s="102"/>
      <c r="E12" s="95">
        <v>0.43368390000000001</v>
      </c>
      <c r="F12" s="96"/>
      <c r="G12" s="93" t="s">
        <v>66</v>
      </c>
      <c r="H12" s="94"/>
      <c r="I12" s="94"/>
      <c r="J12" s="95">
        <v>0.50979600000000003</v>
      </c>
      <c r="K12" s="96"/>
      <c r="L12" s="23"/>
      <c r="M12" s="36"/>
      <c r="N12" s="36"/>
      <c r="O12" s="30"/>
    </row>
    <row r="13" spans="1:15">
      <c r="A13" s="30"/>
      <c r="B13" s="21"/>
      <c r="C13" s="20"/>
      <c r="D13" s="20"/>
      <c r="E13" s="20"/>
      <c r="F13" s="22"/>
      <c r="G13" s="21"/>
      <c r="H13" s="23"/>
      <c r="I13" s="23"/>
      <c r="J13" s="23"/>
      <c r="K13" s="24"/>
      <c r="L13" s="23"/>
      <c r="M13" s="23"/>
      <c r="N13" s="23"/>
      <c r="O13" s="30"/>
    </row>
    <row r="14" spans="1:15">
      <c r="A14" s="30"/>
      <c r="B14" s="7" t="s">
        <v>9</v>
      </c>
      <c r="C14" s="8" t="s">
        <v>10</v>
      </c>
      <c r="D14" s="97" t="s">
        <v>11</v>
      </c>
      <c r="E14" s="98"/>
      <c r="F14" s="24"/>
      <c r="G14" s="7" t="s">
        <v>9</v>
      </c>
      <c r="H14" s="8" t="s">
        <v>10</v>
      </c>
      <c r="I14" s="71" t="s">
        <v>11</v>
      </c>
      <c r="J14" s="72"/>
      <c r="K14" s="24"/>
      <c r="L14" s="23"/>
      <c r="M14" s="23"/>
      <c r="N14" s="23"/>
      <c r="O14" s="30"/>
    </row>
    <row r="15" spans="1:15">
      <c r="A15" s="30"/>
      <c r="B15" s="25">
        <v>140</v>
      </c>
      <c r="C15" s="9">
        <f>E12*B15</f>
        <v>60.715746000000003</v>
      </c>
      <c r="D15" s="99" t="s">
        <v>12</v>
      </c>
      <c r="E15" s="99"/>
      <c r="F15" s="24"/>
      <c r="G15" s="25">
        <v>140</v>
      </c>
      <c r="H15" s="9">
        <f>J12*G15</f>
        <v>71.371440000000007</v>
      </c>
      <c r="I15" s="100" t="s">
        <v>12</v>
      </c>
      <c r="J15" s="101"/>
      <c r="K15" s="24"/>
      <c r="L15" s="23"/>
      <c r="M15" s="23"/>
      <c r="N15" s="23"/>
      <c r="O15" s="30"/>
    </row>
    <row r="16" spans="1:15">
      <c r="A16" s="30"/>
      <c r="B16" s="25">
        <v>150</v>
      </c>
      <c r="C16" s="9">
        <f>E12*B16</f>
        <v>65.052585000000008</v>
      </c>
      <c r="D16" s="99" t="s">
        <v>13</v>
      </c>
      <c r="E16" s="99"/>
      <c r="F16" s="24"/>
      <c r="G16" s="25">
        <v>150</v>
      </c>
      <c r="H16" s="9">
        <f>J12*G16</f>
        <v>76.469400000000007</v>
      </c>
      <c r="I16" s="100" t="s">
        <v>13</v>
      </c>
      <c r="J16" s="101"/>
      <c r="K16" s="24"/>
      <c r="L16" s="23"/>
      <c r="M16" s="23"/>
      <c r="N16" s="23"/>
      <c r="O16" s="30"/>
    </row>
    <row r="17" spans="1:15">
      <c r="A17" s="30"/>
      <c r="B17" s="26"/>
      <c r="C17" s="9">
        <f>C15+(C15*7/100)</f>
        <v>64.965848219999998</v>
      </c>
      <c r="D17" s="99" t="s">
        <v>14</v>
      </c>
      <c r="E17" s="99"/>
      <c r="F17" s="24"/>
      <c r="G17" s="26"/>
      <c r="H17" s="9">
        <f>H15+(H15*7/100)</f>
        <v>76.367440800000011</v>
      </c>
      <c r="I17" s="73" t="s">
        <v>14</v>
      </c>
      <c r="J17" s="73"/>
      <c r="K17" s="24"/>
      <c r="L17" s="23"/>
      <c r="M17" s="23"/>
      <c r="N17" s="45"/>
      <c r="O17" s="30"/>
    </row>
    <row r="18" spans="1:15" ht="15.75" thickBot="1">
      <c r="A18" s="30"/>
      <c r="B18" s="27"/>
      <c r="C18" s="10">
        <f>C15+(C15*20/100)</f>
        <v>72.858895200000006</v>
      </c>
      <c r="D18" s="103" t="s">
        <v>15</v>
      </c>
      <c r="E18" s="103"/>
      <c r="F18" s="28"/>
      <c r="G18" s="27"/>
      <c r="H18" s="10">
        <f>H15+(H15*20/100)</f>
        <v>85.645728000000005</v>
      </c>
      <c r="I18" s="104" t="s">
        <v>15</v>
      </c>
      <c r="J18" s="105"/>
      <c r="K18" s="28"/>
      <c r="L18" s="23"/>
      <c r="M18" s="23"/>
      <c r="N18" s="23"/>
      <c r="O18" s="30"/>
    </row>
    <row r="19" spans="1:15">
      <c r="A19" s="30"/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</row>
    <row r="20" spans="1:15">
      <c r="A20" s="30"/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</row>
    <row r="21" spans="1:15" ht="15.75" thickBot="1">
      <c r="A21" s="30"/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</row>
    <row r="22" spans="1:15">
      <c r="A22" s="30"/>
      <c r="B22" s="55"/>
      <c r="C22" s="56"/>
      <c r="D22" s="106" t="s">
        <v>16</v>
      </c>
      <c r="E22" s="106"/>
      <c r="F22" s="106"/>
      <c r="G22" s="106"/>
      <c r="H22" s="106"/>
      <c r="I22" s="107" t="s">
        <v>39</v>
      </c>
      <c r="J22" s="48"/>
      <c r="K22" s="48"/>
      <c r="L22" s="48"/>
      <c r="M22" s="48"/>
      <c r="N22" s="92"/>
      <c r="O22" s="30"/>
    </row>
    <row r="23" spans="1:15" ht="22.5">
      <c r="A23" s="30"/>
      <c r="B23" s="57">
        <v>2022</v>
      </c>
      <c r="C23" s="53" t="s">
        <v>17</v>
      </c>
      <c r="D23" s="52" t="s">
        <v>18</v>
      </c>
      <c r="E23" s="52" t="s">
        <v>19</v>
      </c>
      <c r="F23" s="52" t="s">
        <v>20</v>
      </c>
      <c r="G23" s="52" t="s">
        <v>21</v>
      </c>
      <c r="H23" s="52" t="s">
        <v>22</v>
      </c>
      <c r="I23" s="108"/>
      <c r="J23" s="38"/>
      <c r="K23" s="38"/>
      <c r="L23" s="38"/>
      <c r="M23" s="38"/>
      <c r="N23" s="92"/>
      <c r="O23" s="30"/>
    </row>
    <row r="24" spans="1:15">
      <c r="A24" s="30"/>
      <c r="B24" s="58" t="s">
        <v>23</v>
      </c>
      <c r="C24" s="63">
        <v>1</v>
      </c>
      <c r="D24" s="54">
        <f>C18*C24</f>
        <v>72.858895200000006</v>
      </c>
      <c r="E24" s="54">
        <f>D24*7.59/1000</f>
        <v>0.55299901456800005</v>
      </c>
      <c r="F24" s="65">
        <v>15</v>
      </c>
      <c r="G24" s="39">
        <f>D24*F24/100</f>
        <v>10.92883428</v>
      </c>
      <c r="H24" s="39">
        <f>D24-(G24+E24)</f>
        <v>61.377061905432008</v>
      </c>
      <c r="I24" s="59">
        <f t="shared" ref="I24:I34" si="0">H24</f>
        <v>61.377061905432008</v>
      </c>
      <c r="J24" s="49"/>
      <c r="K24" s="50"/>
      <c r="L24" s="49"/>
      <c r="M24" s="49"/>
      <c r="N24" s="49"/>
      <c r="O24" s="30"/>
    </row>
    <row r="25" spans="1:15">
      <c r="A25" s="30"/>
      <c r="B25" s="58" t="s">
        <v>24</v>
      </c>
      <c r="C25" s="63">
        <v>0</v>
      </c>
      <c r="D25" s="54">
        <f>C18*C25</f>
        <v>0</v>
      </c>
      <c r="E25" s="54">
        <f>D25*7.59/1000</f>
        <v>0</v>
      </c>
      <c r="F25" s="65">
        <v>15</v>
      </c>
      <c r="G25" s="39">
        <f>D25*F25/100</f>
        <v>0</v>
      </c>
      <c r="H25" s="39">
        <f t="shared" ref="H25:H35" si="1">D25-(G25+E25)</f>
        <v>0</v>
      </c>
      <c r="I25" s="59">
        <f t="shared" si="0"/>
        <v>0</v>
      </c>
      <c r="J25" s="49"/>
      <c r="K25" s="50"/>
      <c r="L25" s="49"/>
      <c r="M25" s="49"/>
      <c r="N25" s="49"/>
      <c r="O25" s="30"/>
    </row>
    <row r="26" spans="1:15">
      <c r="A26" s="30"/>
      <c r="B26" s="58" t="s">
        <v>25</v>
      </c>
      <c r="C26" s="63">
        <v>0</v>
      </c>
      <c r="D26" s="54">
        <f>C18*C26</f>
        <v>0</v>
      </c>
      <c r="E26" s="54">
        <f t="shared" ref="E26:E35" si="2">D26*7.59/1000</f>
        <v>0</v>
      </c>
      <c r="F26" s="65">
        <v>15</v>
      </c>
      <c r="G26" s="39">
        <f t="shared" ref="G26:G35" si="3">D26*F26/100</f>
        <v>0</v>
      </c>
      <c r="H26" s="39">
        <f t="shared" si="1"/>
        <v>0</v>
      </c>
      <c r="I26" s="59">
        <f t="shared" si="0"/>
        <v>0</v>
      </c>
      <c r="J26" s="49"/>
      <c r="K26" s="50"/>
      <c r="L26" s="49"/>
      <c r="M26" s="49"/>
      <c r="N26" s="49"/>
      <c r="O26" s="30"/>
    </row>
    <row r="27" spans="1:15">
      <c r="A27" s="30"/>
      <c r="B27" s="58" t="s">
        <v>26</v>
      </c>
      <c r="C27" s="63">
        <v>0</v>
      </c>
      <c r="D27" s="54">
        <f>C18*C27</f>
        <v>0</v>
      </c>
      <c r="E27" s="54">
        <f t="shared" si="2"/>
        <v>0</v>
      </c>
      <c r="F27" s="65">
        <v>15</v>
      </c>
      <c r="G27" s="39">
        <f t="shared" si="3"/>
        <v>0</v>
      </c>
      <c r="H27" s="39">
        <f t="shared" si="1"/>
        <v>0</v>
      </c>
      <c r="I27" s="59">
        <f t="shared" si="0"/>
        <v>0</v>
      </c>
      <c r="J27" s="49"/>
      <c r="K27" s="50"/>
      <c r="L27" s="49"/>
      <c r="M27" s="49"/>
      <c r="N27" s="49"/>
      <c r="O27" s="30"/>
    </row>
    <row r="28" spans="1:15">
      <c r="A28" s="30"/>
      <c r="B28" s="58" t="s">
        <v>27</v>
      </c>
      <c r="C28" s="63">
        <v>0</v>
      </c>
      <c r="D28" s="54">
        <f>C18*C28</f>
        <v>0</v>
      </c>
      <c r="E28" s="54">
        <f t="shared" si="2"/>
        <v>0</v>
      </c>
      <c r="F28" s="65">
        <v>15</v>
      </c>
      <c r="G28" s="39">
        <f t="shared" si="3"/>
        <v>0</v>
      </c>
      <c r="H28" s="39">
        <f t="shared" si="1"/>
        <v>0</v>
      </c>
      <c r="I28" s="59">
        <f t="shared" si="0"/>
        <v>0</v>
      </c>
      <c r="J28" s="49"/>
      <c r="K28" s="50"/>
      <c r="L28" s="49"/>
      <c r="M28" s="49"/>
      <c r="N28" s="49"/>
      <c r="O28" s="30"/>
    </row>
    <row r="29" spans="1:15">
      <c r="A29" s="30"/>
      <c r="B29" s="58" t="s">
        <v>28</v>
      </c>
      <c r="C29" s="63">
        <v>0</v>
      </c>
      <c r="D29" s="54">
        <f>C18*C29</f>
        <v>0</v>
      </c>
      <c r="E29" s="54">
        <f t="shared" si="2"/>
        <v>0</v>
      </c>
      <c r="F29" s="65">
        <v>15</v>
      </c>
      <c r="G29" s="39">
        <f t="shared" si="3"/>
        <v>0</v>
      </c>
      <c r="H29" s="39">
        <f t="shared" si="1"/>
        <v>0</v>
      </c>
      <c r="I29" s="59">
        <f t="shared" si="0"/>
        <v>0</v>
      </c>
      <c r="J29" s="49"/>
      <c r="K29" s="50"/>
      <c r="L29" s="49"/>
      <c r="M29" s="49"/>
      <c r="N29" s="49"/>
      <c r="O29" s="30"/>
    </row>
    <row r="30" spans="1:15">
      <c r="A30" s="30"/>
      <c r="B30" s="58" t="s">
        <v>29</v>
      </c>
      <c r="C30" s="63">
        <v>1</v>
      </c>
      <c r="D30" s="54">
        <f>H18*C30</f>
        <v>85.645728000000005</v>
      </c>
      <c r="E30" s="54">
        <f t="shared" si="2"/>
        <v>0.65005107552000008</v>
      </c>
      <c r="F30" s="65">
        <v>15</v>
      </c>
      <c r="G30" s="39">
        <f t="shared" si="3"/>
        <v>12.846859200000001</v>
      </c>
      <c r="H30" s="39">
        <f t="shared" si="1"/>
        <v>72.148817724480011</v>
      </c>
      <c r="I30" s="59">
        <f t="shared" si="0"/>
        <v>72.148817724480011</v>
      </c>
      <c r="J30" s="49"/>
      <c r="K30" s="50"/>
      <c r="L30" s="49"/>
      <c r="M30" s="49"/>
      <c r="N30" s="49"/>
      <c r="O30" s="30"/>
    </row>
    <row r="31" spans="1:15">
      <c r="A31" s="30"/>
      <c r="B31" s="58" t="s">
        <v>30</v>
      </c>
      <c r="C31" s="63">
        <v>0</v>
      </c>
      <c r="D31" s="54">
        <f>H18*C31</f>
        <v>0</v>
      </c>
      <c r="E31" s="54">
        <f t="shared" si="2"/>
        <v>0</v>
      </c>
      <c r="F31" s="65">
        <v>15</v>
      </c>
      <c r="G31" s="39">
        <f t="shared" si="3"/>
        <v>0</v>
      </c>
      <c r="H31" s="39">
        <f t="shared" si="1"/>
        <v>0</v>
      </c>
      <c r="I31" s="59">
        <f t="shared" si="0"/>
        <v>0</v>
      </c>
      <c r="J31" s="49"/>
      <c r="K31" s="50"/>
      <c r="L31" s="49"/>
      <c r="M31" s="49"/>
      <c r="N31" s="49"/>
      <c r="O31" s="30"/>
    </row>
    <row r="32" spans="1:15">
      <c r="A32" s="30"/>
      <c r="B32" s="58" t="s">
        <v>31</v>
      </c>
      <c r="C32" s="63">
        <v>0</v>
      </c>
      <c r="D32" s="54">
        <f>H18*C32</f>
        <v>0</v>
      </c>
      <c r="E32" s="54">
        <f t="shared" si="2"/>
        <v>0</v>
      </c>
      <c r="F32" s="65">
        <v>15</v>
      </c>
      <c r="G32" s="39">
        <f t="shared" si="3"/>
        <v>0</v>
      </c>
      <c r="H32" s="39">
        <f t="shared" si="1"/>
        <v>0</v>
      </c>
      <c r="I32" s="59">
        <f t="shared" si="0"/>
        <v>0</v>
      </c>
      <c r="J32" s="49"/>
      <c r="K32" s="50"/>
      <c r="L32" s="49"/>
      <c r="M32" s="49"/>
      <c r="N32" s="49"/>
      <c r="O32" s="30"/>
    </row>
    <row r="33" spans="1:16">
      <c r="A33" s="30"/>
      <c r="B33" s="58" t="s">
        <v>32</v>
      </c>
      <c r="C33" s="63">
        <v>0</v>
      </c>
      <c r="D33" s="54">
        <f>H18*C33</f>
        <v>0</v>
      </c>
      <c r="E33" s="54">
        <f t="shared" si="2"/>
        <v>0</v>
      </c>
      <c r="F33" s="65">
        <v>15</v>
      </c>
      <c r="G33" s="39">
        <f t="shared" si="3"/>
        <v>0</v>
      </c>
      <c r="H33" s="39">
        <f t="shared" si="1"/>
        <v>0</v>
      </c>
      <c r="I33" s="59">
        <f t="shared" si="0"/>
        <v>0</v>
      </c>
      <c r="J33" s="49"/>
      <c r="K33" s="50"/>
      <c r="L33" s="49"/>
      <c r="M33" s="49"/>
      <c r="N33" s="49"/>
      <c r="O33" s="30"/>
    </row>
    <row r="34" spans="1:16">
      <c r="A34" s="30"/>
      <c r="B34" s="58" t="s">
        <v>33</v>
      </c>
      <c r="C34" s="63">
        <v>0</v>
      </c>
      <c r="D34" s="54">
        <f>H18*C34</f>
        <v>0</v>
      </c>
      <c r="E34" s="54">
        <f t="shared" si="2"/>
        <v>0</v>
      </c>
      <c r="F34" s="65">
        <v>15</v>
      </c>
      <c r="G34" s="39">
        <f t="shared" si="3"/>
        <v>0</v>
      </c>
      <c r="H34" s="39">
        <f t="shared" si="1"/>
        <v>0</v>
      </c>
      <c r="I34" s="59">
        <f t="shared" si="0"/>
        <v>0</v>
      </c>
      <c r="J34" s="49"/>
      <c r="K34" s="50"/>
      <c r="L34" s="49"/>
      <c r="M34" s="49"/>
      <c r="N34" s="49"/>
      <c r="O34" s="30"/>
    </row>
    <row r="35" spans="1:16" ht="15.75" thickBot="1">
      <c r="A35" s="30"/>
      <c r="B35" s="60" t="s">
        <v>34</v>
      </c>
      <c r="C35" s="64">
        <v>0</v>
      </c>
      <c r="D35" s="61">
        <f>H18*C35</f>
        <v>0</v>
      </c>
      <c r="E35" s="61">
        <f t="shared" si="2"/>
        <v>0</v>
      </c>
      <c r="F35" s="66">
        <v>20</v>
      </c>
      <c r="G35" s="61">
        <f t="shared" si="3"/>
        <v>0</v>
      </c>
      <c r="H35" s="61">
        <f t="shared" si="1"/>
        <v>0</v>
      </c>
      <c r="I35" s="62">
        <f>H35</f>
        <v>0</v>
      </c>
      <c r="J35" s="49"/>
      <c r="K35" s="50"/>
      <c r="L35" s="49"/>
      <c r="M35" s="49"/>
      <c r="N35" s="49"/>
      <c r="O35" s="30"/>
    </row>
    <row r="36" spans="1:16" ht="14.45" customHeight="1">
      <c r="A36" s="30"/>
      <c r="B36" s="40"/>
      <c r="C36" s="40"/>
      <c r="D36" s="40"/>
      <c r="E36" s="40"/>
      <c r="F36" s="82" t="s">
        <v>40</v>
      </c>
      <c r="G36" s="83"/>
      <c r="H36" s="84"/>
      <c r="I36" s="88">
        <f>SUM(I24:I35)</f>
        <v>133.52587962991203</v>
      </c>
      <c r="J36" s="51"/>
      <c r="K36" s="83"/>
      <c r="L36" s="83"/>
      <c r="M36" s="83"/>
      <c r="N36" s="90"/>
      <c r="O36" s="30"/>
    </row>
    <row r="37" spans="1:16" ht="15.75" thickBot="1">
      <c r="A37" s="30"/>
      <c r="B37" s="40"/>
      <c r="C37" s="40"/>
      <c r="D37" s="40"/>
      <c r="E37" s="40"/>
      <c r="F37" s="85"/>
      <c r="G37" s="86"/>
      <c r="H37" s="87"/>
      <c r="I37" s="89"/>
      <c r="J37" s="51"/>
      <c r="K37" s="83"/>
      <c r="L37" s="83"/>
      <c r="M37" s="83"/>
      <c r="N37" s="90"/>
      <c r="O37" s="30"/>
    </row>
    <row r="38" spans="1:16">
      <c r="A38" s="30"/>
      <c r="B38" s="30"/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</row>
    <row r="39" spans="1:16">
      <c r="A39" s="30"/>
      <c r="B39" s="30"/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</row>
    <row r="40" spans="1:16">
      <c r="A40" s="15" t="s">
        <v>72</v>
      </c>
      <c r="B40" s="16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30"/>
    </row>
    <row r="41" spans="1:16">
      <c r="A41" s="14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30"/>
    </row>
    <row r="42" spans="1:16">
      <c r="A42" s="14"/>
      <c r="B42" s="14"/>
      <c r="C42" s="14"/>
      <c r="D42" s="14"/>
      <c r="E42" s="14"/>
      <c r="F42" s="14"/>
      <c r="G42" s="14"/>
      <c r="H42" s="14"/>
      <c r="I42" s="14"/>
      <c r="J42" s="14"/>
      <c r="K42" s="16" t="s">
        <v>35</v>
      </c>
      <c r="L42" s="16"/>
      <c r="M42" s="16"/>
      <c r="N42" s="14"/>
      <c r="O42" s="30"/>
    </row>
    <row r="43" spans="1:16">
      <c r="A43" s="14"/>
      <c r="B43" s="14"/>
      <c r="C43" s="14"/>
      <c r="D43" s="14"/>
      <c r="E43" s="14"/>
      <c r="F43" s="14"/>
      <c r="G43" s="14"/>
      <c r="H43" s="14"/>
      <c r="I43" s="14"/>
      <c r="J43" s="14"/>
      <c r="K43" s="16"/>
      <c r="L43" s="16"/>
      <c r="M43" s="16"/>
      <c r="N43" s="14"/>
      <c r="O43" s="30"/>
    </row>
    <row r="44" spans="1:16">
      <c r="A44" s="14"/>
      <c r="B44" s="14"/>
      <c r="C44" s="14"/>
      <c r="D44" s="14"/>
      <c r="E44" s="14"/>
      <c r="F44" s="14"/>
      <c r="G44" s="14"/>
      <c r="H44" s="14"/>
      <c r="I44" s="14"/>
      <c r="J44" s="14"/>
      <c r="K44" s="91">
        <f ca="1">TODAY()</f>
        <v>45132</v>
      </c>
      <c r="L44" s="91"/>
      <c r="M44" s="16"/>
      <c r="N44" s="14"/>
      <c r="O44" s="30"/>
    </row>
    <row r="45" spans="1:16">
      <c r="A45" s="14"/>
      <c r="B45" s="14"/>
      <c r="C45" s="14"/>
      <c r="D45" s="14"/>
      <c r="E45" s="14"/>
      <c r="F45" s="14"/>
      <c r="G45" s="14"/>
      <c r="H45" s="14"/>
      <c r="I45" s="14"/>
      <c r="J45" s="14"/>
      <c r="K45" s="81" t="s">
        <v>45</v>
      </c>
      <c r="L45" s="81"/>
      <c r="M45" s="16"/>
      <c r="N45" s="14"/>
      <c r="O45" s="30"/>
    </row>
    <row r="46" spans="1:16">
      <c r="A46" s="14"/>
      <c r="B46" s="14"/>
      <c r="C46" s="14"/>
      <c r="D46" s="14"/>
      <c r="E46" s="14"/>
      <c r="F46" s="14"/>
      <c r="G46" s="14"/>
      <c r="H46" s="14"/>
      <c r="I46" s="14"/>
      <c r="J46" s="14"/>
      <c r="K46" s="81" t="s">
        <v>6</v>
      </c>
      <c r="L46" s="81"/>
      <c r="M46" s="16"/>
      <c r="N46" s="14"/>
      <c r="O46" s="30"/>
    </row>
    <row r="47" spans="1:16">
      <c r="A47" s="30"/>
      <c r="B47" s="30"/>
      <c r="C47" s="30"/>
      <c r="D47" s="30"/>
      <c r="E47" s="30"/>
      <c r="F47" s="30"/>
      <c r="G47" s="30"/>
      <c r="H47" s="30"/>
      <c r="I47" s="30"/>
      <c r="J47" s="30"/>
      <c r="K47" s="42"/>
      <c r="L47" s="42"/>
      <c r="M47" s="34"/>
      <c r="N47" s="30"/>
      <c r="O47" s="30"/>
    </row>
    <row r="48" spans="1:16">
      <c r="A48" s="41" t="s">
        <v>36</v>
      </c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37"/>
      <c r="O48" s="37"/>
      <c r="P48" s="37"/>
    </row>
    <row r="49" spans="1:16">
      <c r="A49" s="41" t="s">
        <v>37</v>
      </c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37"/>
      <c r="O49" s="37"/>
      <c r="P49" s="37"/>
    </row>
    <row r="50" spans="1:16">
      <c r="A50" s="41" t="s">
        <v>38</v>
      </c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37"/>
      <c r="O50" s="37"/>
      <c r="P50" s="37"/>
    </row>
    <row r="51" spans="1:16">
      <c r="A51" s="41" t="s">
        <v>68</v>
      </c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37"/>
      <c r="O51" s="37"/>
      <c r="P51" s="37"/>
    </row>
    <row r="52" spans="1:16">
      <c r="A52" s="41" t="s">
        <v>69</v>
      </c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37"/>
      <c r="O52" s="37"/>
      <c r="P52" s="37"/>
    </row>
    <row r="53" spans="1:16">
      <c r="A53" s="41" t="s">
        <v>70</v>
      </c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37"/>
      <c r="O53" s="37"/>
      <c r="P53" s="37"/>
    </row>
    <row r="54" spans="1:16">
      <c r="A54" s="41" t="s">
        <v>71</v>
      </c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37"/>
      <c r="O54" s="37"/>
      <c r="P54" s="37"/>
    </row>
  </sheetData>
  <sheetProtection formatCells="0" formatColumns="0" formatRows="0"/>
  <mergeCells count="34">
    <mergeCell ref="K46:L46"/>
    <mergeCell ref="F36:H37"/>
    <mergeCell ref="I36:I37"/>
    <mergeCell ref="K36:M37"/>
    <mergeCell ref="N36:N37"/>
    <mergeCell ref="K44:L44"/>
    <mergeCell ref="K45:L45"/>
    <mergeCell ref="N22:N23"/>
    <mergeCell ref="G12:I12"/>
    <mergeCell ref="J12:K12"/>
    <mergeCell ref="D14:E14"/>
    <mergeCell ref="D15:E15"/>
    <mergeCell ref="I15:J15"/>
    <mergeCell ref="D16:E16"/>
    <mergeCell ref="I16:J16"/>
    <mergeCell ref="B12:D12"/>
    <mergeCell ref="E12:F12"/>
    <mergeCell ref="D17:E17"/>
    <mergeCell ref="D18:E18"/>
    <mergeCell ref="I18:J18"/>
    <mergeCell ref="D22:H22"/>
    <mergeCell ref="I22:I23"/>
    <mergeCell ref="E9:F9"/>
    <mergeCell ref="C10:D10"/>
    <mergeCell ref="E10:F10"/>
    <mergeCell ref="B11:D11"/>
    <mergeCell ref="E11:F11"/>
    <mergeCell ref="C8:D8"/>
    <mergeCell ref="E8:G8"/>
    <mergeCell ref="G3:I3"/>
    <mergeCell ref="C4:G5"/>
    <mergeCell ref="E6:I6"/>
    <mergeCell ref="C7:D7"/>
    <mergeCell ref="E7:G7"/>
  </mergeCells>
  <conditionalFormatting sqref="E14 I2:I5">
    <cfRule type="cellIs" dxfId="5" priority="1" operator="greaterThan">
      <formula>0</formula>
    </cfRule>
  </conditionalFormatting>
  <dataValidations count="3">
    <dataValidation type="list" allowBlank="1" showErrorMessage="1" sqref="F24:F35">
      <formula1>"15,20,27"</formula1>
    </dataValidation>
    <dataValidation type="list" allowBlank="1" showInputMessage="1" showErrorMessage="1" sqref="E9:F9">
      <formula1>"Öğretmen,Müdür Yetkili Öğretmen,Müdür Yardımcısı,Okul Müdürü"</formula1>
    </dataValidation>
    <dataValidation type="list" allowBlank="1" showInputMessage="1" showErrorMessage="1" promptTitle="Lütfen !" prompt="Açılır Liseteden seçiniz." sqref="I9">
      <formula1>"Lisans,Y.Lisans,Doktora"</formula1>
    </dataValidation>
  </dataValidations>
  <pageMargins left="0.15748031496062992" right="0.15748031496062992" top="0.15748031496062992" bottom="0.11811023622047245" header="0.31496062992125984" footer="0.31496062992125984"/>
  <pageSetup paperSize="9" orientation="portrait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1"/>
  </sheetPr>
  <dimension ref="A2:P54"/>
  <sheetViews>
    <sheetView topLeftCell="A4" workbookViewId="0">
      <selection activeCell="J12" sqref="J12:K12"/>
    </sheetView>
  </sheetViews>
  <sheetFormatPr defaultRowHeight="15"/>
  <cols>
    <col min="1" max="1" width="3.28515625" style="29" customWidth="1"/>
    <col min="2" max="2" width="7.7109375" style="29" customWidth="1"/>
    <col min="3" max="3" width="7.5703125" style="29" customWidth="1"/>
    <col min="4" max="4" width="7.28515625" style="29" customWidth="1"/>
    <col min="5" max="5" width="6.7109375" style="29" customWidth="1"/>
    <col min="6" max="6" width="7.28515625" style="29" customWidth="1"/>
    <col min="7" max="7" width="8.5703125" style="29" customWidth="1"/>
    <col min="8" max="8" width="9.28515625" style="29" customWidth="1"/>
    <col min="9" max="9" width="7.5703125" style="29" customWidth="1"/>
    <col min="10" max="10" width="6.140625" style="29" customWidth="1"/>
    <col min="11" max="11" width="5.7109375" style="29" customWidth="1"/>
    <col min="12" max="12" width="6.42578125" style="29" customWidth="1"/>
    <col min="13" max="13" width="7.28515625" style="29" customWidth="1"/>
    <col min="14" max="14" width="6.7109375" style="29" customWidth="1"/>
    <col min="15" max="16384" width="9.140625" style="29"/>
  </cols>
  <sheetData>
    <row r="2" spans="1:15" ht="18">
      <c r="B2" s="1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5">
      <c r="A3" s="30"/>
      <c r="B3" s="31"/>
      <c r="C3" s="31"/>
      <c r="D3" s="31"/>
      <c r="E3" s="31"/>
      <c r="F3" s="31"/>
      <c r="G3" s="117" t="s">
        <v>48</v>
      </c>
      <c r="H3" s="117"/>
      <c r="I3" s="117"/>
      <c r="J3" s="31"/>
      <c r="K3" s="31"/>
      <c r="L3" s="31"/>
      <c r="M3" s="31"/>
      <c r="N3" s="31"/>
      <c r="O3" s="30"/>
    </row>
    <row r="4" spans="1:15">
      <c r="A4" s="30"/>
      <c r="B4" s="19"/>
      <c r="C4" s="115" t="s">
        <v>1</v>
      </c>
      <c r="D4" s="115"/>
      <c r="E4" s="115"/>
      <c r="F4" s="115"/>
      <c r="G4" s="115"/>
      <c r="H4" s="32"/>
      <c r="I4" s="33"/>
      <c r="J4" s="33"/>
      <c r="K4" s="33"/>
      <c r="L4" s="33"/>
      <c r="M4" s="33"/>
      <c r="N4" s="33"/>
      <c r="O4" s="30"/>
    </row>
    <row r="5" spans="1:15">
      <c r="A5" s="30"/>
      <c r="B5" s="17"/>
      <c r="C5" s="115"/>
      <c r="D5" s="115"/>
      <c r="E5" s="115"/>
      <c r="F5" s="115"/>
      <c r="G5" s="115"/>
      <c r="H5" s="32"/>
      <c r="I5" s="33"/>
      <c r="J5" s="34"/>
      <c r="K5" s="34"/>
      <c r="L5" s="34"/>
      <c r="M5" s="30"/>
      <c r="N5" s="30"/>
      <c r="O5" s="30"/>
    </row>
    <row r="6" spans="1:15">
      <c r="A6" s="30"/>
      <c r="B6" s="17"/>
      <c r="C6" s="4" t="s">
        <v>2</v>
      </c>
      <c r="D6" s="4"/>
      <c r="E6" s="109" t="s">
        <v>42</v>
      </c>
      <c r="F6" s="109"/>
      <c r="G6" s="109"/>
      <c r="H6" s="109"/>
      <c r="I6" s="109"/>
      <c r="J6" s="34"/>
      <c r="K6" s="34"/>
      <c r="L6" s="34"/>
      <c r="M6" s="30"/>
      <c r="N6" s="30"/>
      <c r="O6" s="30"/>
    </row>
    <row r="7" spans="1:15">
      <c r="A7" s="30"/>
      <c r="B7" s="17"/>
      <c r="C7" s="110" t="s">
        <v>3</v>
      </c>
      <c r="D7" s="110"/>
      <c r="E7" s="109">
        <v>11111</v>
      </c>
      <c r="F7" s="109"/>
      <c r="G7" s="109"/>
      <c r="H7" s="3"/>
      <c r="I7" s="46"/>
      <c r="J7" s="34"/>
      <c r="K7" s="34"/>
      <c r="L7" s="34"/>
      <c r="M7" s="30"/>
      <c r="N7" s="30"/>
      <c r="O7" s="30"/>
    </row>
    <row r="8" spans="1:15">
      <c r="A8" s="30"/>
      <c r="B8" s="17"/>
      <c r="C8" s="110" t="s">
        <v>4</v>
      </c>
      <c r="D8" s="110"/>
      <c r="E8" s="109" t="s">
        <v>49</v>
      </c>
      <c r="F8" s="109"/>
      <c r="G8" s="109"/>
      <c r="H8" s="3"/>
      <c r="I8" s="2"/>
      <c r="J8" s="34"/>
      <c r="K8" s="34"/>
      <c r="L8" s="34"/>
      <c r="M8" s="30"/>
      <c r="N8" s="30"/>
      <c r="O8" s="30"/>
    </row>
    <row r="9" spans="1:15">
      <c r="A9" s="30"/>
      <c r="B9" s="5" t="s">
        <v>5</v>
      </c>
      <c r="C9" s="5"/>
      <c r="D9" s="5"/>
      <c r="E9" s="109" t="s">
        <v>43</v>
      </c>
      <c r="F9" s="109"/>
      <c r="G9" s="78"/>
      <c r="H9" s="3"/>
      <c r="I9" s="6"/>
      <c r="J9" s="19"/>
      <c r="K9" s="19"/>
      <c r="L9" s="19"/>
      <c r="M9" s="19"/>
      <c r="N9" s="19"/>
      <c r="O9" s="30"/>
    </row>
    <row r="10" spans="1:15">
      <c r="A10" s="30"/>
      <c r="B10" s="17"/>
      <c r="C10" s="110" t="s">
        <v>7</v>
      </c>
      <c r="D10" s="110"/>
      <c r="E10" s="111" t="s">
        <v>41</v>
      </c>
      <c r="F10" s="111"/>
      <c r="G10" s="18"/>
      <c r="H10" s="18"/>
      <c r="I10" s="18"/>
      <c r="J10" s="18"/>
      <c r="K10" s="18"/>
      <c r="L10" s="18"/>
      <c r="M10" s="18"/>
      <c r="N10" s="18"/>
      <c r="O10" s="30"/>
    </row>
    <row r="11" spans="1:15" ht="15.75" thickBot="1">
      <c r="A11" s="43"/>
      <c r="B11" s="112" t="s">
        <v>8</v>
      </c>
      <c r="C11" s="113"/>
      <c r="D11" s="113"/>
      <c r="E11" s="114">
        <v>2023</v>
      </c>
      <c r="F11" s="114"/>
      <c r="G11" s="44"/>
      <c r="H11" s="44"/>
      <c r="I11" s="44"/>
      <c r="J11" s="35"/>
      <c r="K11" s="35"/>
      <c r="L11" s="35"/>
      <c r="M11" s="30"/>
    </row>
    <row r="12" spans="1:15">
      <c r="A12" s="43"/>
      <c r="B12" s="93" t="s">
        <v>65</v>
      </c>
      <c r="C12" s="102"/>
      <c r="D12" s="102"/>
      <c r="E12" s="95">
        <v>0.43368390000000001</v>
      </c>
      <c r="F12" s="96"/>
      <c r="G12" s="93" t="s">
        <v>66</v>
      </c>
      <c r="H12" s="94"/>
      <c r="I12" s="94"/>
      <c r="J12" s="95">
        <v>0.50979600000000003</v>
      </c>
      <c r="K12" s="96"/>
      <c r="L12" s="23"/>
      <c r="M12" s="36"/>
      <c r="N12" s="36"/>
      <c r="O12" s="30"/>
    </row>
    <row r="13" spans="1:15">
      <c r="A13" s="30"/>
      <c r="B13" s="21"/>
      <c r="C13" s="20"/>
      <c r="D13" s="20"/>
      <c r="E13" s="20"/>
      <c r="F13" s="22"/>
      <c r="G13" s="21"/>
      <c r="H13" s="23"/>
      <c r="I13" s="23"/>
      <c r="J13" s="23"/>
      <c r="K13" s="24"/>
      <c r="L13" s="23"/>
      <c r="M13" s="23"/>
      <c r="N13" s="23"/>
      <c r="O13" s="30"/>
    </row>
    <row r="14" spans="1:15">
      <c r="A14" s="30"/>
      <c r="B14" s="7" t="s">
        <v>9</v>
      </c>
      <c r="C14" s="8" t="s">
        <v>10</v>
      </c>
      <c r="D14" s="97" t="s">
        <v>11</v>
      </c>
      <c r="E14" s="98"/>
      <c r="F14" s="24"/>
      <c r="G14" s="7" t="s">
        <v>9</v>
      </c>
      <c r="H14" s="8" t="s">
        <v>10</v>
      </c>
      <c r="I14" s="76" t="s">
        <v>11</v>
      </c>
      <c r="J14" s="77"/>
      <c r="K14" s="24"/>
      <c r="L14" s="23"/>
      <c r="M14" s="23"/>
      <c r="N14" s="23"/>
      <c r="O14" s="30"/>
    </row>
    <row r="15" spans="1:15">
      <c r="A15" s="30"/>
      <c r="B15" s="25">
        <v>140</v>
      </c>
      <c r="C15" s="9">
        <f>E12*B15</f>
        <v>60.715746000000003</v>
      </c>
      <c r="D15" s="99" t="s">
        <v>12</v>
      </c>
      <c r="E15" s="99"/>
      <c r="F15" s="24"/>
      <c r="G15" s="25">
        <v>140</v>
      </c>
      <c r="H15" s="9">
        <f>J12*G15</f>
        <v>71.371440000000007</v>
      </c>
      <c r="I15" s="100" t="s">
        <v>12</v>
      </c>
      <c r="J15" s="101"/>
      <c r="K15" s="24"/>
      <c r="L15" s="23"/>
      <c r="M15" s="23"/>
      <c r="N15" s="23"/>
      <c r="O15" s="30"/>
    </row>
    <row r="16" spans="1:15">
      <c r="A16" s="30"/>
      <c r="B16" s="25">
        <v>150</v>
      </c>
      <c r="C16" s="9">
        <f>E12*B16</f>
        <v>65.052585000000008</v>
      </c>
      <c r="D16" s="99" t="s">
        <v>13</v>
      </c>
      <c r="E16" s="99"/>
      <c r="F16" s="24"/>
      <c r="G16" s="25">
        <v>150</v>
      </c>
      <c r="H16" s="9">
        <f>J12*G16</f>
        <v>76.469400000000007</v>
      </c>
      <c r="I16" s="100" t="s">
        <v>13</v>
      </c>
      <c r="J16" s="101"/>
      <c r="K16" s="24"/>
      <c r="L16" s="23"/>
      <c r="M16" s="23"/>
      <c r="N16" s="23"/>
      <c r="O16" s="30"/>
    </row>
    <row r="17" spans="1:15">
      <c r="A17" s="30"/>
      <c r="B17" s="26"/>
      <c r="C17" s="9">
        <f>C15+(C15*7/100)</f>
        <v>64.965848219999998</v>
      </c>
      <c r="D17" s="99" t="s">
        <v>14</v>
      </c>
      <c r="E17" s="99"/>
      <c r="F17" s="24"/>
      <c r="G17" s="26"/>
      <c r="H17" s="9">
        <f>H15+(H15*7/100)</f>
        <v>76.367440800000011</v>
      </c>
      <c r="I17" s="75" t="s">
        <v>14</v>
      </c>
      <c r="J17" s="75"/>
      <c r="K17" s="24"/>
      <c r="L17" s="23"/>
      <c r="M17" s="23"/>
      <c r="N17" s="45"/>
      <c r="O17" s="30"/>
    </row>
    <row r="18" spans="1:15" ht="15.75" thickBot="1">
      <c r="A18" s="30"/>
      <c r="B18" s="27"/>
      <c r="C18" s="10">
        <f>C15+(C15*20/100)</f>
        <v>72.858895200000006</v>
      </c>
      <c r="D18" s="103" t="s">
        <v>15</v>
      </c>
      <c r="E18" s="103"/>
      <c r="F18" s="28"/>
      <c r="G18" s="27"/>
      <c r="H18" s="10">
        <f>H15+(H15*20/100)</f>
        <v>85.645728000000005</v>
      </c>
      <c r="I18" s="104" t="s">
        <v>15</v>
      </c>
      <c r="J18" s="105"/>
      <c r="K18" s="28"/>
      <c r="L18" s="23"/>
      <c r="M18" s="23"/>
      <c r="N18" s="23"/>
      <c r="O18" s="30"/>
    </row>
    <row r="19" spans="1:15">
      <c r="A19" s="30"/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</row>
    <row r="20" spans="1:15">
      <c r="A20" s="30"/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</row>
    <row r="21" spans="1:15" ht="15.75" thickBot="1">
      <c r="A21" s="30"/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</row>
    <row r="22" spans="1:15">
      <c r="A22" s="30"/>
      <c r="B22" s="55"/>
      <c r="C22" s="56"/>
      <c r="D22" s="106" t="s">
        <v>16</v>
      </c>
      <c r="E22" s="106"/>
      <c r="F22" s="106"/>
      <c r="G22" s="106"/>
      <c r="H22" s="106"/>
      <c r="I22" s="107" t="s">
        <v>39</v>
      </c>
      <c r="J22" s="48"/>
      <c r="K22" s="48"/>
      <c r="L22" s="48"/>
      <c r="M22" s="48"/>
      <c r="N22" s="92"/>
      <c r="O22" s="30"/>
    </row>
    <row r="23" spans="1:15" ht="22.5">
      <c r="A23" s="30"/>
      <c r="B23" s="57">
        <v>2022</v>
      </c>
      <c r="C23" s="53" t="s">
        <v>17</v>
      </c>
      <c r="D23" s="52" t="s">
        <v>18</v>
      </c>
      <c r="E23" s="52" t="s">
        <v>19</v>
      </c>
      <c r="F23" s="52" t="s">
        <v>20</v>
      </c>
      <c r="G23" s="52" t="s">
        <v>21</v>
      </c>
      <c r="H23" s="52" t="s">
        <v>22</v>
      </c>
      <c r="I23" s="108"/>
      <c r="J23" s="38"/>
      <c r="K23" s="38"/>
      <c r="L23" s="38"/>
      <c r="M23" s="38"/>
      <c r="N23" s="92"/>
      <c r="O23" s="30"/>
    </row>
    <row r="24" spans="1:15">
      <c r="A24" s="30"/>
      <c r="B24" s="58" t="s">
        <v>23</v>
      </c>
      <c r="C24" s="63">
        <v>1</v>
      </c>
      <c r="D24" s="54">
        <f>C16*C24</f>
        <v>65.052585000000008</v>
      </c>
      <c r="E24" s="54">
        <v>0</v>
      </c>
      <c r="F24" s="65">
        <v>15</v>
      </c>
      <c r="G24" s="39">
        <v>0</v>
      </c>
      <c r="H24" s="39">
        <f>D24-(G24+E24)</f>
        <v>65.052585000000008</v>
      </c>
      <c r="I24" s="59">
        <f t="shared" ref="I24:I34" si="0">H24</f>
        <v>65.052585000000008</v>
      </c>
      <c r="J24" s="49"/>
      <c r="K24" s="50"/>
      <c r="L24" s="49"/>
      <c r="M24" s="49"/>
      <c r="N24" s="49"/>
      <c r="O24" s="30"/>
    </row>
    <row r="25" spans="1:15">
      <c r="A25" s="30"/>
      <c r="B25" s="58" t="s">
        <v>24</v>
      </c>
      <c r="C25" s="63">
        <v>0</v>
      </c>
      <c r="D25" s="54">
        <f>C16*C25</f>
        <v>0</v>
      </c>
      <c r="E25" s="54">
        <f>D25*7.59/1000</f>
        <v>0</v>
      </c>
      <c r="F25" s="65">
        <v>15</v>
      </c>
      <c r="G25" s="39">
        <f>D25*F25/100</f>
        <v>0</v>
      </c>
      <c r="H25" s="39">
        <f t="shared" ref="H25:H35" si="1">D25-(G25+E25)</f>
        <v>0</v>
      </c>
      <c r="I25" s="59">
        <f t="shared" si="0"/>
        <v>0</v>
      </c>
      <c r="J25" s="49"/>
      <c r="K25" s="50"/>
      <c r="L25" s="49"/>
      <c r="M25" s="49"/>
      <c r="N25" s="49"/>
      <c r="O25" s="30"/>
    </row>
    <row r="26" spans="1:15">
      <c r="A26" s="30"/>
      <c r="B26" s="58" t="s">
        <v>25</v>
      </c>
      <c r="C26" s="63">
        <v>0</v>
      </c>
      <c r="D26" s="54">
        <f>C16*C26</f>
        <v>0</v>
      </c>
      <c r="E26" s="54">
        <f t="shared" ref="E26:E35" si="2">D26*7.59/1000</f>
        <v>0</v>
      </c>
      <c r="F26" s="65">
        <v>15</v>
      </c>
      <c r="G26" s="39">
        <f t="shared" ref="G26:G35" si="3">D26*F26/100</f>
        <v>0</v>
      </c>
      <c r="H26" s="39">
        <f t="shared" si="1"/>
        <v>0</v>
      </c>
      <c r="I26" s="59">
        <f t="shared" si="0"/>
        <v>0</v>
      </c>
      <c r="J26" s="49"/>
      <c r="K26" s="50"/>
      <c r="L26" s="49"/>
      <c r="M26" s="49"/>
      <c r="N26" s="49"/>
      <c r="O26" s="30"/>
    </row>
    <row r="27" spans="1:15">
      <c r="A27" s="30"/>
      <c r="B27" s="58" t="s">
        <v>26</v>
      </c>
      <c r="C27" s="63">
        <v>0</v>
      </c>
      <c r="D27" s="54">
        <f>C16*C27</f>
        <v>0</v>
      </c>
      <c r="E27" s="54">
        <f t="shared" si="2"/>
        <v>0</v>
      </c>
      <c r="F27" s="65">
        <v>15</v>
      </c>
      <c r="G27" s="39">
        <f t="shared" si="3"/>
        <v>0</v>
      </c>
      <c r="H27" s="39">
        <f t="shared" si="1"/>
        <v>0</v>
      </c>
      <c r="I27" s="59">
        <f t="shared" si="0"/>
        <v>0</v>
      </c>
      <c r="J27" s="49"/>
      <c r="K27" s="50"/>
      <c r="L27" s="49"/>
      <c r="M27" s="49"/>
      <c r="N27" s="49"/>
      <c r="O27" s="30"/>
    </row>
    <row r="28" spans="1:15">
      <c r="A28" s="30"/>
      <c r="B28" s="58" t="s">
        <v>27</v>
      </c>
      <c r="C28" s="63">
        <v>0</v>
      </c>
      <c r="D28" s="54">
        <f>C16*C28</f>
        <v>0</v>
      </c>
      <c r="E28" s="54">
        <f t="shared" si="2"/>
        <v>0</v>
      </c>
      <c r="F28" s="65">
        <v>15</v>
      </c>
      <c r="G28" s="39">
        <f t="shared" si="3"/>
        <v>0</v>
      </c>
      <c r="H28" s="39">
        <f t="shared" si="1"/>
        <v>0</v>
      </c>
      <c r="I28" s="59">
        <f t="shared" si="0"/>
        <v>0</v>
      </c>
      <c r="J28" s="49"/>
      <c r="K28" s="50"/>
      <c r="L28" s="49"/>
      <c r="M28" s="49"/>
      <c r="N28" s="49"/>
      <c r="O28" s="30"/>
    </row>
    <row r="29" spans="1:15">
      <c r="A29" s="30"/>
      <c r="B29" s="58" t="s">
        <v>28</v>
      </c>
      <c r="C29" s="63">
        <v>0</v>
      </c>
      <c r="D29" s="54">
        <f>C16*C29</f>
        <v>0</v>
      </c>
      <c r="E29" s="54">
        <f t="shared" si="2"/>
        <v>0</v>
      </c>
      <c r="F29" s="65">
        <v>15</v>
      </c>
      <c r="G29" s="39">
        <f t="shared" si="3"/>
        <v>0</v>
      </c>
      <c r="H29" s="39">
        <f t="shared" si="1"/>
        <v>0</v>
      </c>
      <c r="I29" s="59">
        <f t="shared" si="0"/>
        <v>0</v>
      </c>
      <c r="J29" s="49"/>
      <c r="K29" s="50"/>
      <c r="L29" s="49"/>
      <c r="M29" s="49"/>
      <c r="N29" s="49"/>
      <c r="O29" s="30"/>
    </row>
    <row r="30" spans="1:15">
      <c r="A30" s="30"/>
      <c r="B30" s="58" t="s">
        <v>29</v>
      </c>
      <c r="C30" s="63">
        <v>1</v>
      </c>
      <c r="D30" s="54">
        <f>H16*C30</f>
        <v>76.469400000000007</v>
      </c>
      <c r="E30" s="54">
        <f t="shared" si="2"/>
        <v>0.58040274600000008</v>
      </c>
      <c r="F30" s="65">
        <v>15</v>
      </c>
      <c r="G30" s="39">
        <f t="shared" si="3"/>
        <v>11.470410000000001</v>
      </c>
      <c r="H30" s="39">
        <f t="shared" si="1"/>
        <v>64.418587254000002</v>
      </c>
      <c r="I30" s="59">
        <f t="shared" si="0"/>
        <v>64.418587254000002</v>
      </c>
      <c r="J30" s="49"/>
      <c r="K30" s="50"/>
      <c r="L30" s="49"/>
      <c r="M30" s="49"/>
      <c r="N30" s="49"/>
      <c r="O30" s="30"/>
    </row>
    <row r="31" spans="1:15">
      <c r="A31" s="30"/>
      <c r="B31" s="58" t="s">
        <v>30</v>
      </c>
      <c r="C31" s="63">
        <v>0</v>
      </c>
      <c r="D31" s="54">
        <f>H16*C31</f>
        <v>0</v>
      </c>
      <c r="E31" s="54">
        <f t="shared" si="2"/>
        <v>0</v>
      </c>
      <c r="F31" s="65">
        <v>15</v>
      </c>
      <c r="G31" s="39">
        <f t="shared" si="3"/>
        <v>0</v>
      </c>
      <c r="H31" s="39">
        <f t="shared" si="1"/>
        <v>0</v>
      </c>
      <c r="I31" s="59">
        <f t="shared" si="0"/>
        <v>0</v>
      </c>
      <c r="J31" s="49"/>
      <c r="K31" s="50"/>
      <c r="L31" s="49"/>
      <c r="M31" s="49"/>
      <c r="N31" s="49"/>
      <c r="O31" s="30"/>
    </row>
    <row r="32" spans="1:15">
      <c r="A32" s="30"/>
      <c r="B32" s="58" t="s">
        <v>31</v>
      </c>
      <c r="C32" s="63">
        <v>0</v>
      </c>
      <c r="D32" s="54">
        <f>H16*C32</f>
        <v>0</v>
      </c>
      <c r="E32" s="54">
        <f t="shared" si="2"/>
        <v>0</v>
      </c>
      <c r="F32" s="65">
        <v>15</v>
      </c>
      <c r="G32" s="39">
        <f t="shared" si="3"/>
        <v>0</v>
      </c>
      <c r="H32" s="39">
        <f t="shared" si="1"/>
        <v>0</v>
      </c>
      <c r="I32" s="59">
        <f t="shared" si="0"/>
        <v>0</v>
      </c>
      <c r="J32" s="49"/>
      <c r="K32" s="50"/>
      <c r="L32" s="49"/>
      <c r="M32" s="49"/>
      <c r="N32" s="49"/>
      <c r="O32" s="30"/>
    </row>
    <row r="33" spans="1:16">
      <c r="A33" s="30"/>
      <c r="B33" s="58" t="s">
        <v>32</v>
      </c>
      <c r="C33" s="63">
        <v>0</v>
      </c>
      <c r="D33" s="54">
        <f>H16*C33</f>
        <v>0</v>
      </c>
      <c r="E33" s="54">
        <f t="shared" si="2"/>
        <v>0</v>
      </c>
      <c r="F33" s="65">
        <v>15</v>
      </c>
      <c r="G33" s="39">
        <f t="shared" si="3"/>
        <v>0</v>
      </c>
      <c r="H33" s="39">
        <f t="shared" si="1"/>
        <v>0</v>
      </c>
      <c r="I33" s="59">
        <f t="shared" si="0"/>
        <v>0</v>
      </c>
      <c r="J33" s="49"/>
      <c r="K33" s="50"/>
      <c r="L33" s="49"/>
      <c r="M33" s="49"/>
      <c r="N33" s="49"/>
      <c r="O33" s="30"/>
    </row>
    <row r="34" spans="1:16">
      <c r="A34" s="30"/>
      <c r="B34" s="58" t="s">
        <v>33</v>
      </c>
      <c r="C34" s="63">
        <v>0</v>
      </c>
      <c r="D34" s="54">
        <f>H16*C34</f>
        <v>0</v>
      </c>
      <c r="E34" s="54">
        <f t="shared" si="2"/>
        <v>0</v>
      </c>
      <c r="F34" s="65">
        <v>15</v>
      </c>
      <c r="G34" s="39">
        <f t="shared" si="3"/>
        <v>0</v>
      </c>
      <c r="H34" s="39">
        <f t="shared" si="1"/>
        <v>0</v>
      </c>
      <c r="I34" s="59">
        <f t="shared" si="0"/>
        <v>0</v>
      </c>
      <c r="J34" s="49"/>
      <c r="K34" s="50"/>
      <c r="L34" s="49"/>
      <c r="M34" s="49"/>
      <c r="N34" s="49"/>
      <c r="O34" s="30"/>
    </row>
    <row r="35" spans="1:16" ht="15.75" thickBot="1">
      <c r="A35" s="30"/>
      <c r="B35" s="60" t="s">
        <v>34</v>
      </c>
      <c r="C35" s="64">
        <v>0</v>
      </c>
      <c r="D35" s="61">
        <f>H16*C35</f>
        <v>0</v>
      </c>
      <c r="E35" s="61">
        <f t="shared" si="2"/>
        <v>0</v>
      </c>
      <c r="F35" s="66">
        <v>20</v>
      </c>
      <c r="G35" s="61">
        <f t="shared" si="3"/>
        <v>0</v>
      </c>
      <c r="H35" s="61">
        <f t="shared" si="1"/>
        <v>0</v>
      </c>
      <c r="I35" s="62">
        <f>H35</f>
        <v>0</v>
      </c>
      <c r="J35" s="49"/>
      <c r="K35" s="50"/>
      <c r="L35" s="49"/>
      <c r="M35" s="49"/>
      <c r="N35" s="49"/>
      <c r="O35" s="30"/>
    </row>
    <row r="36" spans="1:16" ht="14.45" customHeight="1">
      <c r="A36" s="30"/>
      <c r="B36" s="40"/>
      <c r="C36" s="40"/>
      <c r="D36" s="40"/>
      <c r="E36" s="40"/>
      <c r="F36" s="82" t="s">
        <v>40</v>
      </c>
      <c r="G36" s="83"/>
      <c r="H36" s="84"/>
      <c r="I36" s="88">
        <f>SUM(I24:I35)</f>
        <v>129.47117225400001</v>
      </c>
      <c r="J36" s="51"/>
      <c r="K36" s="83"/>
      <c r="L36" s="83"/>
      <c r="M36" s="83"/>
      <c r="N36" s="90"/>
      <c r="O36" s="30"/>
    </row>
    <row r="37" spans="1:16" ht="15.75" thickBot="1">
      <c r="A37" s="30"/>
      <c r="B37" s="40"/>
      <c r="C37" s="40"/>
      <c r="D37" s="40"/>
      <c r="E37" s="40"/>
      <c r="F37" s="85"/>
      <c r="G37" s="86"/>
      <c r="H37" s="87"/>
      <c r="I37" s="89"/>
      <c r="J37" s="51"/>
      <c r="K37" s="83"/>
      <c r="L37" s="83"/>
      <c r="M37" s="83"/>
      <c r="N37" s="90"/>
      <c r="O37" s="30"/>
    </row>
    <row r="38" spans="1:16">
      <c r="A38" s="30"/>
      <c r="B38" s="30"/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</row>
    <row r="39" spans="1:16">
      <c r="A39" s="30"/>
      <c r="B39" s="30"/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</row>
    <row r="40" spans="1:16">
      <c r="A40" s="15" t="s">
        <v>73</v>
      </c>
      <c r="B40" s="16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30"/>
    </row>
    <row r="41" spans="1:16">
      <c r="A41" s="14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30"/>
    </row>
    <row r="42" spans="1:16">
      <c r="A42" s="14"/>
      <c r="B42" s="14"/>
      <c r="C42" s="14"/>
      <c r="D42" s="14"/>
      <c r="E42" s="14"/>
      <c r="F42" s="14"/>
      <c r="G42" s="14"/>
      <c r="H42" s="14"/>
      <c r="I42" s="14"/>
      <c r="J42" s="14"/>
      <c r="K42" s="16" t="s">
        <v>35</v>
      </c>
      <c r="L42" s="16"/>
      <c r="M42" s="16"/>
      <c r="N42" s="14"/>
      <c r="O42" s="30"/>
    </row>
    <row r="43" spans="1:16">
      <c r="A43" s="14"/>
      <c r="B43" s="14"/>
      <c r="C43" s="14"/>
      <c r="D43" s="14"/>
      <c r="E43" s="14"/>
      <c r="F43" s="14"/>
      <c r="G43" s="14"/>
      <c r="H43" s="14"/>
      <c r="I43" s="14"/>
      <c r="J43" s="14"/>
      <c r="K43" s="16"/>
      <c r="L43" s="16"/>
      <c r="M43" s="16"/>
      <c r="N43" s="14"/>
      <c r="O43" s="30"/>
    </row>
    <row r="44" spans="1:16">
      <c r="A44" s="14"/>
      <c r="B44" s="14"/>
      <c r="C44" s="14"/>
      <c r="D44" s="14"/>
      <c r="E44" s="14"/>
      <c r="F44" s="14"/>
      <c r="G44" s="14"/>
      <c r="H44" s="14"/>
      <c r="I44" s="14"/>
      <c r="J44" s="14"/>
      <c r="K44" s="91">
        <f ca="1">TODAY()</f>
        <v>45132</v>
      </c>
      <c r="L44" s="91"/>
      <c r="M44" s="16"/>
      <c r="N44" s="14"/>
      <c r="O44" s="30"/>
    </row>
    <row r="45" spans="1:16">
      <c r="A45" s="14"/>
      <c r="B45" s="14"/>
      <c r="C45" s="14"/>
      <c r="D45" s="14"/>
      <c r="E45" s="14"/>
      <c r="F45" s="14"/>
      <c r="G45" s="14"/>
      <c r="H45" s="14"/>
      <c r="I45" s="14"/>
      <c r="J45" s="14"/>
      <c r="K45" s="81" t="s">
        <v>50</v>
      </c>
      <c r="L45" s="81"/>
      <c r="M45" s="16"/>
      <c r="N45" s="14"/>
      <c r="O45" s="30"/>
    </row>
    <row r="46" spans="1:16">
      <c r="A46" s="14"/>
      <c r="B46" s="14"/>
      <c r="C46" s="14"/>
      <c r="D46" s="14"/>
      <c r="E46" s="14"/>
      <c r="F46" s="14"/>
      <c r="G46" s="14"/>
      <c r="H46" s="14"/>
      <c r="I46" s="14"/>
      <c r="J46" s="14"/>
      <c r="K46" s="81" t="s">
        <v>51</v>
      </c>
      <c r="L46" s="81"/>
      <c r="M46" s="16"/>
      <c r="N46" s="14"/>
      <c r="O46" s="30"/>
    </row>
    <row r="47" spans="1:16">
      <c r="A47" s="30"/>
      <c r="B47" s="30"/>
      <c r="C47" s="30"/>
      <c r="D47" s="30"/>
      <c r="E47" s="30"/>
      <c r="F47" s="30"/>
      <c r="G47" s="30"/>
      <c r="H47" s="30"/>
      <c r="I47" s="30"/>
      <c r="J47" s="30"/>
      <c r="K47" s="42"/>
      <c r="L47" s="42"/>
      <c r="M47" s="34"/>
      <c r="N47" s="30"/>
      <c r="O47" s="30"/>
    </row>
    <row r="48" spans="1:16">
      <c r="A48" s="41" t="s">
        <v>36</v>
      </c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37"/>
      <c r="O48" s="37"/>
      <c r="P48" s="37"/>
    </row>
    <row r="49" spans="1:16">
      <c r="A49" s="41" t="s">
        <v>37</v>
      </c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37"/>
      <c r="O49" s="37"/>
      <c r="P49" s="37"/>
    </row>
    <row r="50" spans="1:16">
      <c r="A50" s="41" t="s">
        <v>38</v>
      </c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37"/>
      <c r="O50" s="37"/>
      <c r="P50" s="37"/>
    </row>
    <row r="51" spans="1:16">
      <c r="A51" s="41" t="s">
        <v>68</v>
      </c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37"/>
      <c r="O51" s="37"/>
      <c r="P51" s="37"/>
    </row>
    <row r="52" spans="1:16">
      <c r="A52" s="41" t="s">
        <v>69</v>
      </c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37"/>
      <c r="O52" s="37"/>
      <c r="P52" s="37"/>
    </row>
    <row r="53" spans="1:16">
      <c r="A53" s="41" t="s">
        <v>70</v>
      </c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37"/>
      <c r="O53" s="37"/>
      <c r="P53" s="37"/>
    </row>
    <row r="54" spans="1:16">
      <c r="A54" s="41" t="s">
        <v>71</v>
      </c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37"/>
      <c r="O54" s="37"/>
      <c r="P54" s="37"/>
    </row>
  </sheetData>
  <sheetProtection formatCells="0" formatColumns="0" formatRows="0"/>
  <mergeCells count="34">
    <mergeCell ref="C8:D8"/>
    <mergeCell ref="E8:G8"/>
    <mergeCell ref="G3:I3"/>
    <mergeCell ref="C4:G5"/>
    <mergeCell ref="E6:I6"/>
    <mergeCell ref="C7:D7"/>
    <mergeCell ref="E7:G7"/>
    <mergeCell ref="E9:F9"/>
    <mergeCell ref="C10:D10"/>
    <mergeCell ref="E10:F10"/>
    <mergeCell ref="B11:D11"/>
    <mergeCell ref="E11:F11"/>
    <mergeCell ref="N22:N23"/>
    <mergeCell ref="G12:I12"/>
    <mergeCell ref="J12:K12"/>
    <mergeCell ref="D14:E14"/>
    <mergeCell ref="D15:E15"/>
    <mergeCell ref="I15:J15"/>
    <mergeCell ref="D16:E16"/>
    <mergeCell ref="I16:J16"/>
    <mergeCell ref="B12:D12"/>
    <mergeCell ref="E12:F12"/>
    <mergeCell ref="D17:E17"/>
    <mergeCell ref="D18:E18"/>
    <mergeCell ref="I18:J18"/>
    <mergeCell ref="D22:H22"/>
    <mergeCell ref="I22:I23"/>
    <mergeCell ref="K46:L46"/>
    <mergeCell ref="F36:H37"/>
    <mergeCell ref="I36:I37"/>
    <mergeCell ref="K36:M37"/>
    <mergeCell ref="N36:N37"/>
    <mergeCell ref="K44:L44"/>
    <mergeCell ref="K45:L45"/>
  </mergeCells>
  <conditionalFormatting sqref="E14 I2:I5">
    <cfRule type="cellIs" dxfId="4" priority="1" operator="greaterThan">
      <formula>0</formula>
    </cfRule>
  </conditionalFormatting>
  <dataValidations count="3">
    <dataValidation type="list" allowBlank="1" showErrorMessage="1" sqref="F24:F35">
      <formula1>"15,20,27"</formula1>
    </dataValidation>
    <dataValidation type="list" allowBlank="1" showInputMessage="1" showErrorMessage="1" sqref="E9:F9">
      <formula1>"Öğretmen,Müdür Yetkili Öğretmen,Müdür Yardımcısı,Okul Müdürü"</formula1>
    </dataValidation>
    <dataValidation type="list" allowBlank="1" showInputMessage="1" showErrorMessage="1" promptTitle="Lütfen !" prompt="Açılır Liseteden seçiniz." sqref="I9">
      <formula1>"Lisans,Y.Lisans,Doktora"</formula1>
    </dataValidation>
  </dataValidations>
  <pageMargins left="0.15748031496062992" right="0.15748031496062992" top="0.15748031496062992" bottom="0.11811023622047245" header="0.31496062992125984" footer="0.31496062992125984"/>
  <pageSetup paperSize="9" orientation="portrait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C00000"/>
  </sheetPr>
  <dimension ref="A2:P55"/>
  <sheetViews>
    <sheetView topLeftCell="A4" workbookViewId="0">
      <selection activeCell="J12" sqref="J12:K12"/>
    </sheetView>
  </sheetViews>
  <sheetFormatPr defaultRowHeight="15"/>
  <cols>
    <col min="1" max="1" width="3.28515625" style="29" customWidth="1"/>
    <col min="2" max="2" width="7.7109375" style="29" customWidth="1"/>
    <col min="3" max="3" width="7.5703125" style="29" customWidth="1"/>
    <col min="4" max="4" width="7.28515625" style="29" customWidth="1"/>
    <col min="5" max="5" width="6.7109375" style="29" customWidth="1"/>
    <col min="6" max="6" width="7.28515625" style="29" customWidth="1"/>
    <col min="7" max="7" width="8.5703125" style="29" customWidth="1"/>
    <col min="8" max="8" width="9.28515625" style="29" customWidth="1"/>
    <col min="9" max="9" width="8.140625" style="29" customWidth="1"/>
    <col min="10" max="10" width="6.140625" style="29" customWidth="1"/>
    <col min="11" max="11" width="5.7109375" style="29" customWidth="1"/>
    <col min="12" max="12" width="6.42578125" style="29" customWidth="1"/>
    <col min="13" max="13" width="7.28515625" style="29" customWidth="1"/>
    <col min="14" max="14" width="6.7109375" style="29" customWidth="1"/>
    <col min="15" max="16384" width="9.140625" style="29"/>
  </cols>
  <sheetData>
    <row r="2" spans="1:15" ht="18">
      <c r="B2" s="1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5">
      <c r="A3" s="30"/>
      <c r="B3" s="31"/>
      <c r="C3" s="31"/>
      <c r="D3" s="31"/>
      <c r="E3" s="31"/>
      <c r="F3" s="116" t="s">
        <v>55</v>
      </c>
      <c r="G3" s="116"/>
      <c r="H3" s="116"/>
      <c r="I3" s="116"/>
      <c r="J3" s="31"/>
      <c r="K3" s="31"/>
      <c r="L3" s="31"/>
      <c r="M3" s="31"/>
      <c r="N3" s="31"/>
      <c r="O3" s="30"/>
    </row>
    <row r="4" spans="1:15">
      <c r="A4" s="30"/>
      <c r="B4" s="19"/>
      <c r="C4" s="115" t="s">
        <v>1</v>
      </c>
      <c r="D4" s="115"/>
      <c r="E4" s="115"/>
      <c r="F4" s="115"/>
      <c r="G4" s="115"/>
      <c r="H4" s="32"/>
      <c r="I4" s="33"/>
      <c r="J4" s="33"/>
      <c r="K4" s="33"/>
      <c r="L4" s="33"/>
      <c r="M4" s="33"/>
      <c r="N4" s="33"/>
      <c r="O4" s="30"/>
    </row>
    <row r="5" spans="1:15">
      <c r="A5" s="30"/>
      <c r="B5" s="17"/>
      <c r="C5" s="115"/>
      <c r="D5" s="115"/>
      <c r="E5" s="115"/>
      <c r="F5" s="115"/>
      <c r="G5" s="115"/>
      <c r="H5" s="32"/>
      <c r="I5" s="33"/>
      <c r="J5" s="34"/>
      <c r="K5" s="34"/>
      <c r="L5" s="34"/>
      <c r="M5" s="30"/>
      <c r="N5" s="30"/>
      <c r="O5" s="30"/>
    </row>
    <row r="6" spans="1:15">
      <c r="A6" s="30"/>
      <c r="B6" s="17"/>
      <c r="C6" s="4" t="s">
        <v>2</v>
      </c>
      <c r="D6" s="4"/>
      <c r="E6" s="109" t="s">
        <v>42</v>
      </c>
      <c r="F6" s="109"/>
      <c r="G6" s="109"/>
      <c r="H6" s="109"/>
      <c r="I6" s="109"/>
      <c r="J6" s="34"/>
      <c r="K6" s="34"/>
      <c r="L6" s="34"/>
      <c r="M6" s="30"/>
      <c r="N6" s="30"/>
      <c r="O6" s="30"/>
    </row>
    <row r="7" spans="1:15">
      <c r="A7" s="30"/>
      <c r="B7" s="17"/>
      <c r="C7" s="110" t="s">
        <v>3</v>
      </c>
      <c r="D7" s="110"/>
      <c r="E7" s="109">
        <v>11111</v>
      </c>
      <c r="F7" s="109"/>
      <c r="G7" s="109"/>
      <c r="H7" s="3"/>
      <c r="I7" s="46"/>
      <c r="J7" s="34"/>
      <c r="K7" s="34"/>
      <c r="L7" s="34"/>
      <c r="M7" s="30"/>
      <c r="N7" s="30"/>
      <c r="O7" s="30"/>
    </row>
    <row r="8" spans="1:15">
      <c r="A8" s="30"/>
      <c r="B8" s="17"/>
      <c r="C8" s="110" t="s">
        <v>4</v>
      </c>
      <c r="D8" s="110"/>
      <c r="E8" s="109" t="s">
        <v>44</v>
      </c>
      <c r="F8" s="109"/>
      <c r="G8" s="109"/>
      <c r="H8" s="3"/>
      <c r="I8" s="2"/>
      <c r="J8" s="34"/>
      <c r="K8" s="34"/>
      <c r="L8" s="34"/>
      <c r="M8" s="30"/>
      <c r="N8" s="30"/>
      <c r="O8" s="30"/>
    </row>
    <row r="9" spans="1:15">
      <c r="A9" s="30"/>
      <c r="B9" s="5" t="s">
        <v>5</v>
      </c>
      <c r="C9" s="5"/>
      <c r="D9" s="5"/>
      <c r="E9" s="109" t="s">
        <v>43</v>
      </c>
      <c r="F9" s="109"/>
      <c r="G9" s="78"/>
      <c r="H9" s="3"/>
      <c r="I9" s="6"/>
      <c r="J9" s="19"/>
      <c r="K9" s="19"/>
      <c r="L9" s="19"/>
      <c r="M9" s="19"/>
      <c r="N9" s="19"/>
      <c r="O9" s="30"/>
    </row>
    <row r="10" spans="1:15">
      <c r="A10" s="30"/>
      <c r="B10" s="17"/>
      <c r="C10" s="110" t="s">
        <v>7</v>
      </c>
      <c r="D10" s="110"/>
      <c r="E10" s="111" t="s">
        <v>41</v>
      </c>
      <c r="F10" s="111"/>
      <c r="G10" s="18"/>
      <c r="H10" s="18"/>
      <c r="I10" s="18"/>
      <c r="J10" s="18"/>
      <c r="K10" s="18"/>
      <c r="L10" s="18"/>
      <c r="M10" s="18"/>
      <c r="N10" s="18"/>
      <c r="O10" s="30"/>
    </row>
    <row r="11" spans="1:15" ht="15.75" thickBot="1">
      <c r="A11" s="43"/>
      <c r="B11" s="112" t="s">
        <v>8</v>
      </c>
      <c r="C11" s="113"/>
      <c r="D11" s="113"/>
      <c r="E11" s="114">
        <v>2023</v>
      </c>
      <c r="F11" s="114"/>
      <c r="G11" s="44"/>
      <c r="H11" s="44"/>
      <c r="I11" s="44"/>
      <c r="J11" s="35"/>
      <c r="K11" s="35"/>
      <c r="L11" s="35"/>
      <c r="M11" s="30"/>
    </row>
    <row r="12" spans="1:15">
      <c r="A12" s="43"/>
      <c r="B12" s="93" t="s">
        <v>65</v>
      </c>
      <c r="C12" s="102"/>
      <c r="D12" s="102"/>
      <c r="E12" s="95">
        <v>0.43368390000000001</v>
      </c>
      <c r="F12" s="96"/>
      <c r="G12" s="93" t="s">
        <v>66</v>
      </c>
      <c r="H12" s="94"/>
      <c r="I12" s="94"/>
      <c r="J12" s="95">
        <v>0.50979600000000003</v>
      </c>
      <c r="K12" s="96"/>
      <c r="L12" s="23"/>
      <c r="M12" s="36"/>
      <c r="N12" s="36"/>
      <c r="O12" s="30"/>
    </row>
    <row r="13" spans="1:15">
      <c r="A13" s="30"/>
      <c r="B13" s="21"/>
      <c r="C13" s="20"/>
      <c r="D13" s="20"/>
      <c r="E13" s="20"/>
      <c r="F13" s="22"/>
      <c r="G13" s="21"/>
      <c r="H13" s="23"/>
      <c r="I13" s="23"/>
      <c r="J13" s="23"/>
      <c r="K13" s="24"/>
      <c r="L13" s="23"/>
      <c r="M13" s="23"/>
      <c r="N13" s="23"/>
      <c r="O13" s="30"/>
    </row>
    <row r="14" spans="1:15">
      <c r="A14" s="30"/>
      <c r="B14" s="7" t="s">
        <v>9</v>
      </c>
      <c r="C14" s="8" t="s">
        <v>10</v>
      </c>
      <c r="D14" s="97" t="s">
        <v>11</v>
      </c>
      <c r="E14" s="98"/>
      <c r="F14" s="24"/>
      <c r="G14" s="7" t="s">
        <v>9</v>
      </c>
      <c r="H14" s="8" t="s">
        <v>10</v>
      </c>
      <c r="I14" s="76" t="s">
        <v>11</v>
      </c>
      <c r="J14" s="77"/>
      <c r="K14" s="24"/>
      <c r="L14" s="23"/>
      <c r="M14" s="23"/>
      <c r="N14" s="23"/>
      <c r="O14" s="30"/>
    </row>
    <row r="15" spans="1:15">
      <c r="A15" s="30"/>
      <c r="B15" s="25">
        <v>140</v>
      </c>
      <c r="C15" s="9">
        <f>E12*B15</f>
        <v>60.715746000000003</v>
      </c>
      <c r="D15" s="99" t="s">
        <v>12</v>
      </c>
      <c r="E15" s="99"/>
      <c r="F15" s="24"/>
      <c r="G15" s="25">
        <v>140</v>
      </c>
      <c r="H15" s="9">
        <f>J12*G15</f>
        <v>71.371440000000007</v>
      </c>
      <c r="I15" s="100" t="s">
        <v>12</v>
      </c>
      <c r="J15" s="101"/>
      <c r="K15" s="24"/>
      <c r="L15" s="23"/>
      <c r="M15" s="23"/>
      <c r="N15" s="23"/>
      <c r="O15" s="30"/>
    </row>
    <row r="16" spans="1:15">
      <c r="A16" s="30"/>
      <c r="B16" s="80">
        <v>140</v>
      </c>
      <c r="C16" s="9">
        <f>(E12*B16)+(E12*B16)*25/100</f>
        <v>75.894682500000002</v>
      </c>
      <c r="D16" s="99" t="s">
        <v>56</v>
      </c>
      <c r="E16" s="99"/>
      <c r="F16" s="24"/>
      <c r="G16" s="80">
        <v>140</v>
      </c>
      <c r="H16" s="9">
        <f>(J12*G16)+(J12*G16)*25/100</f>
        <v>89.214300000000009</v>
      </c>
      <c r="I16" s="99" t="s">
        <v>56</v>
      </c>
      <c r="J16" s="99"/>
      <c r="K16" s="24"/>
      <c r="L16" s="23"/>
      <c r="M16" s="23"/>
      <c r="N16" s="23"/>
      <c r="O16" s="30"/>
    </row>
    <row r="17" spans="1:15">
      <c r="A17" s="30"/>
      <c r="B17" s="26"/>
      <c r="C17" s="9">
        <f>C15+(C15*7/100)</f>
        <v>64.965848219999998</v>
      </c>
      <c r="D17" s="99" t="s">
        <v>14</v>
      </c>
      <c r="E17" s="99"/>
      <c r="F17" s="24"/>
      <c r="G17" s="26"/>
      <c r="H17" s="9">
        <f>H15+(H15*7/100)</f>
        <v>76.367440800000011</v>
      </c>
      <c r="I17" s="75" t="s">
        <v>14</v>
      </c>
      <c r="J17" s="75"/>
      <c r="K17" s="24"/>
      <c r="L17" s="23"/>
      <c r="M17" s="23"/>
      <c r="N17" s="45"/>
      <c r="O17" s="30"/>
    </row>
    <row r="18" spans="1:15" ht="15.75" thickBot="1">
      <c r="A18" s="30"/>
      <c r="B18" s="27"/>
      <c r="C18" s="10">
        <f>C15+(C15*20/100)</f>
        <v>72.858895200000006</v>
      </c>
      <c r="D18" s="103" t="s">
        <v>15</v>
      </c>
      <c r="E18" s="103"/>
      <c r="F18" s="28"/>
      <c r="G18" s="27"/>
      <c r="H18" s="10">
        <f>H15+(H15*20/100)</f>
        <v>85.645728000000005</v>
      </c>
      <c r="I18" s="104" t="s">
        <v>15</v>
      </c>
      <c r="J18" s="105"/>
      <c r="K18" s="28"/>
      <c r="L18" s="23"/>
      <c r="M18" s="23"/>
      <c r="N18" s="23"/>
      <c r="O18" s="30"/>
    </row>
    <row r="19" spans="1:15">
      <c r="A19" s="30"/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</row>
    <row r="20" spans="1:15">
      <c r="A20" s="30"/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</row>
    <row r="21" spans="1:15" ht="15.75" thickBot="1">
      <c r="A21" s="30"/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</row>
    <row r="22" spans="1:15">
      <c r="A22" s="30"/>
      <c r="B22" s="55"/>
      <c r="C22" s="56"/>
      <c r="D22" s="106" t="s">
        <v>57</v>
      </c>
      <c r="E22" s="106"/>
      <c r="F22" s="106"/>
      <c r="G22" s="106"/>
      <c r="H22" s="106"/>
      <c r="I22" s="118" t="s">
        <v>58</v>
      </c>
      <c r="J22" s="48"/>
      <c r="K22" s="48"/>
      <c r="L22" s="48"/>
      <c r="M22" s="48"/>
      <c r="N22" s="92"/>
      <c r="O22" s="30"/>
    </row>
    <row r="23" spans="1:15" ht="22.5">
      <c r="A23" s="30"/>
      <c r="B23" s="57">
        <v>2022</v>
      </c>
      <c r="C23" s="53" t="s">
        <v>17</v>
      </c>
      <c r="D23" s="52" t="s">
        <v>18</v>
      </c>
      <c r="E23" s="52" t="s">
        <v>19</v>
      </c>
      <c r="F23" s="52" t="s">
        <v>20</v>
      </c>
      <c r="G23" s="52" t="s">
        <v>21</v>
      </c>
      <c r="H23" s="52" t="s">
        <v>22</v>
      </c>
      <c r="I23" s="119"/>
      <c r="J23" s="38"/>
      <c r="K23" s="38"/>
      <c r="L23" s="38"/>
      <c r="M23" s="38"/>
      <c r="N23" s="92"/>
      <c r="O23" s="30"/>
    </row>
    <row r="24" spans="1:15">
      <c r="A24" s="30"/>
      <c r="B24" s="58" t="s">
        <v>23</v>
      </c>
      <c r="C24" s="63">
        <v>1</v>
      </c>
      <c r="D24" s="54">
        <f>C16*C24</f>
        <v>75.894682500000002</v>
      </c>
      <c r="E24" s="54">
        <f>D24*7.59/1000</f>
        <v>0.57604064017500001</v>
      </c>
      <c r="F24" s="65">
        <v>15</v>
      </c>
      <c r="G24" s="39">
        <f>D24*F24/100</f>
        <v>11.384202374999999</v>
      </c>
      <c r="H24" s="39">
        <f>D24-(G24+E24)</f>
        <v>63.934439484825006</v>
      </c>
      <c r="I24" s="59">
        <f t="shared" ref="I24:I34" si="0">H24</f>
        <v>63.934439484825006</v>
      </c>
      <c r="J24" s="49"/>
      <c r="K24" s="50"/>
      <c r="L24" s="49"/>
      <c r="M24" s="49"/>
      <c r="N24" s="49"/>
      <c r="O24" s="30"/>
    </row>
    <row r="25" spans="1:15">
      <c r="A25" s="30"/>
      <c r="B25" s="58" t="s">
        <v>24</v>
      </c>
      <c r="C25" s="63">
        <v>0</v>
      </c>
      <c r="D25" s="54">
        <f>C16*C25</f>
        <v>0</v>
      </c>
      <c r="E25" s="54">
        <f>D25*7.59/1000</f>
        <v>0</v>
      </c>
      <c r="F25" s="65">
        <v>15</v>
      </c>
      <c r="G25" s="39">
        <f>D25*F25/100</f>
        <v>0</v>
      </c>
      <c r="H25" s="39">
        <f t="shared" ref="H25:H35" si="1">D25-(G25+E25)</f>
        <v>0</v>
      </c>
      <c r="I25" s="59">
        <f t="shared" si="0"/>
        <v>0</v>
      </c>
      <c r="J25" s="49"/>
      <c r="K25" s="50"/>
      <c r="L25" s="49"/>
      <c r="M25" s="49"/>
      <c r="N25" s="49"/>
      <c r="O25" s="30"/>
    </row>
    <row r="26" spans="1:15">
      <c r="A26" s="30"/>
      <c r="B26" s="58" t="s">
        <v>25</v>
      </c>
      <c r="C26" s="63">
        <v>0</v>
      </c>
      <c r="D26" s="54">
        <f>C16*C26</f>
        <v>0</v>
      </c>
      <c r="E26" s="54">
        <f t="shared" ref="E26:E35" si="2">D26*7.59/1000</f>
        <v>0</v>
      </c>
      <c r="F26" s="65">
        <v>15</v>
      </c>
      <c r="G26" s="39">
        <f t="shared" ref="G26:G35" si="3">D26*F26/100</f>
        <v>0</v>
      </c>
      <c r="H26" s="39">
        <f t="shared" si="1"/>
        <v>0</v>
      </c>
      <c r="I26" s="59">
        <f t="shared" si="0"/>
        <v>0</v>
      </c>
      <c r="J26" s="49"/>
      <c r="K26" s="50"/>
      <c r="L26" s="49"/>
      <c r="M26" s="49"/>
      <c r="N26" s="49"/>
      <c r="O26" s="30"/>
    </row>
    <row r="27" spans="1:15">
      <c r="A27" s="30"/>
      <c r="B27" s="58" t="s">
        <v>26</v>
      </c>
      <c r="C27" s="63">
        <v>0</v>
      </c>
      <c r="D27" s="54">
        <f>C16*C27</f>
        <v>0</v>
      </c>
      <c r="E27" s="54">
        <f t="shared" si="2"/>
        <v>0</v>
      </c>
      <c r="F27" s="65">
        <v>15</v>
      </c>
      <c r="G27" s="39">
        <f t="shared" si="3"/>
        <v>0</v>
      </c>
      <c r="H27" s="39">
        <f t="shared" si="1"/>
        <v>0</v>
      </c>
      <c r="I27" s="59">
        <f t="shared" si="0"/>
        <v>0</v>
      </c>
      <c r="J27" s="49"/>
      <c r="K27" s="50"/>
      <c r="L27" s="49"/>
      <c r="M27" s="49"/>
      <c r="N27" s="49"/>
      <c r="O27" s="30"/>
    </row>
    <row r="28" spans="1:15">
      <c r="A28" s="30"/>
      <c r="B28" s="58" t="s">
        <v>27</v>
      </c>
      <c r="C28" s="63">
        <v>0</v>
      </c>
      <c r="D28" s="54">
        <f>C16*C28</f>
        <v>0</v>
      </c>
      <c r="E28" s="54">
        <f t="shared" si="2"/>
        <v>0</v>
      </c>
      <c r="F28" s="65">
        <v>15</v>
      </c>
      <c r="G28" s="39">
        <f t="shared" si="3"/>
        <v>0</v>
      </c>
      <c r="H28" s="39">
        <f t="shared" si="1"/>
        <v>0</v>
      </c>
      <c r="I28" s="59">
        <f t="shared" si="0"/>
        <v>0</v>
      </c>
      <c r="J28" s="49"/>
      <c r="K28" s="50"/>
      <c r="L28" s="49"/>
      <c r="M28" s="49"/>
      <c r="N28" s="49"/>
      <c r="O28" s="30"/>
    </row>
    <row r="29" spans="1:15">
      <c r="A29" s="30"/>
      <c r="B29" s="58" t="s">
        <v>28</v>
      </c>
      <c r="C29" s="63">
        <v>0</v>
      </c>
      <c r="D29" s="54">
        <f>C16*C29</f>
        <v>0</v>
      </c>
      <c r="E29" s="54">
        <f t="shared" si="2"/>
        <v>0</v>
      </c>
      <c r="F29" s="65">
        <v>15</v>
      </c>
      <c r="G29" s="39">
        <f t="shared" si="3"/>
        <v>0</v>
      </c>
      <c r="H29" s="39">
        <f t="shared" si="1"/>
        <v>0</v>
      </c>
      <c r="I29" s="59">
        <f t="shared" si="0"/>
        <v>0</v>
      </c>
      <c r="J29" s="49"/>
      <c r="K29" s="50"/>
      <c r="L29" s="49"/>
      <c r="M29" s="49"/>
      <c r="N29" s="49"/>
      <c r="O29" s="30"/>
    </row>
    <row r="30" spans="1:15">
      <c r="A30" s="30"/>
      <c r="B30" s="58" t="s">
        <v>29</v>
      </c>
      <c r="C30" s="63">
        <v>1</v>
      </c>
      <c r="D30" s="54">
        <f>H16*C30</f>
        <v>89.214300000000009</v>
      </c>
      <c r="E30" s="54">
        <f t="shared" si="2"/>
        <v>0.67713653700000009</v>
      </c>
      <c r="F30" s="65">
        <v>15</v>
      </c>
      <c r="G30" s="39">
        <f t="shared" si="3"/>
        <v>13.382145000000001</v>
      </c>
      <c r="H30" s="39">
        <f t="shared" si="1"/>
        <v>75.155018463000005</v>
      </c>
      <c r="I30" s="59">
        <f t="shared" si="0"/>
        <v>75.155018463000005</v>
      </c>
      <c r="J30" s="49"/>
      <c r="K30" s="50"/>
      <c r="L30" s="49"/>
      <c r="M30" s="49"/>
      <c r="N30" s="49"/>
      <c r="O30" s="30"/>
    </row>
    <row r="31" spans="1:15">
      <c r="A31" s="30"/>
      <c r="B31" s="58" t="s">
        <v>30</v>
      </c>
      <c r="C31" s="63">
        <v>0</v>
      </c>
      <c r="D31" s="54">
        <f>H16*C31</f>
        <v>0</v>
      </c>
      <c r="E31" s="54">
        <f t="shared" si="2"/>
        <v>0</v>
      </c>
      <c r="F31" s="65">
        <v>15</v>
      </c>
      <c r="G31" s="39">
        <f t="shared" si="3"/>
        <v>0</v>
      </c>
      <c r="H31" s="39">
        <f t="shared" si="1"/>
        <v>0</v>
      </c>
      <c r="I31" s="59">
        <f t="shared" si="0"/>
        <v>0</v>
      </c>
      <c r="J31" s="49"/>
      <c r="K31" s="50"/>
      <c r="L31" s="49"/>
      <c r="M31" s="49"/>
      <c r="N31" s="49"/>
      <c r="O31" s="30"/>
    </row>
    <row r="32" spans="1:15">
      <c r="A32" s="30"/>
      <c r="B32" s="58" t="s">
        <v>31</v>
      </c>
      <c r="C32" s="63">
        <v>0</v>
      </c>
      <c r="D32" s="54">
        <f>H16*C32</f>
        <v>0</v>
      </c>
      <c r="E32" s="54">
        <f t="shared" si="2"/>
        <v>0</v>
      </c>
      <c r="F32" s="65">
        <v>15</v>
      </c>
      <c r="G32" s="39">
        <f t="shared" si="3"/>
        <v>0</v>
      </c>
      <c r="H32" s="39">
        <f t="shared" si="1"/>
        <v>0</v>
      </c>
      <c r="I32" s="59">
        <f t="shared" si="0"/>
        <v>0</v>
      </c>
      <c r="J32" s="49"/>
      <c r="K32" s="50"/>
      <c r="L32" s="49"/>
      <c r="M32" s="49"/>
      <c r="N32" s="49"/>
      <c r="O32" s="30"/>
    </row>
    <row r="33" spans="1:16">
      <c r="A33" s="30"/>
      <c r="B33" s="58" t="s">
        <v>32</v>
      </c>
      <c r="C33" s="63">
        <v>0</v>
      </c>
      <c r="D33" s="54">
        <f>H16*C33</f>
        <v>0</v>
      </c>
      <c r="E33" s="54">
        <f t="shared" si="2"/>
        <v>0</v>
      </c>
      <c r="F33" s="65">
        <v>15</v>
      </c>
      <c r="G33" s="39">
        <f t="shared" si="3"/>
        <v>0</v>
      </c>
      <c r="H33" s="39">
        <f t="shared" si="1"/>
        <v>0</v>
      </c>
      <c r="I33" s="59">
        <f t="shared" si="0"/>
        <v>0</v>
      </c>
      <c r="J33" s="49"/>
      <c r="K33" s="50"/>
      <c r="L33" s="49"/>
      <c r="M33" s="49"/>
      <c r="N33" s="49"/>
      <c r="O33" s="30"/>
    </row>
    <row r="34" spans="1:16">
      <c r="A34" s="30"/>
      <c r="B34" s="58" t="s">
        <v>33</v>
      </c>
      <c r="C34" s="63">
        <v>0</v>
      </c>
      <c r="D34" s="54">
        <f>H16*C34</f>
        <v>0</v>
      </c>
      <c r="E34" s="54">
        <f t="shared" si="2"/>
        <v>0</v>
      </c>
      <c r="F34" s="65">
        <v>15</v>
      </c>
      <c r="G34" s="39">
        <f t="shared" si="3"/>
        <v>0</v>
      </c>
      <c r="H34" s="39">
        <f t="shared" si="1"/>
        <v>0</v>
      </c>
      <c r="I34" s="59">
        <f t="shared" si="0"/>
        <v>0</v>
      </c>
      <c r="J34" s="49"/>
      <c r="K34" s="50"/>
      <c r="L34" s="49"/>
      <c r="M34" s="49"/>
      <c r="N34" s="49"/>
      <c r="O34" s="30"/>
    </row>
    <row r="35" spans="1:16" ht="15.75" thickBot="1">
      <c r="A35" s="30"/>
      <c r="B35" s="60" t="s">
        <v>34</v>
      </c>
      <c r="C35" s="64">
        <v>0</v>
      </c>
      <c r="D35" s="79">
        <f>H16*C35</f>
        <v>0</v>
      </c>
      <c r="E35" s="79">
        <f t="shared" si="2"/>
        <v>0</v>
      </c>
      <c r="F35" s="66">
        <v>20</v>
      </c>
      <c r="G35" s="61">
        <f t="shared" si="3"/>
        <v>0</v>
      </c>
      <c r="H35" s="61">
        <f t="shared" si="1"/>
        <v>0</v>
      </c>
      <c r="I35" s="62">
        <f>H35</f>
        <v>0</v>
      </c>
      <c r="J35" s="49"/>
      <c r="K35" s="50"/>
      <c r="L35" s="49"/>
      <c r="M35" s="49"/>
      <c r="N35" s="49"/>
      <c r="O35" s="30"/>
    </row>
    <row r="36" spans="1:16" ht="14.45" customHeight="1">
      <c r="A36" s="30"/>
      <c r="B36" s="40"/>
      <c r="C36" s="40"/>
      <c r="D36" s="40"/>
      <c r="E36" s="40"/>
      <c r="F36" s="82" t="s">
        <v>59</v>
      </c>
      <c r="G36" s="83"/>
      <c r="H36" s="84"/>
      <c r="I36" s="88">
        <f>SUM(I24:I35)</f>
        <v>139.089457947825</v>
      </c>
      <c r="J36" s="51"/>
      <c r="K36" s="83"/>
      <c r="L36" s="83"/>
      <c r="M36" s="83"/>
      <c r="N36" s="90"/>
      <c r="O36" s="30"/>
    </row>
    <row r="37" spans="1:16" ht="15.75" thickBot="1">
      <c r="A37" s="30"/>
      <c r="B37" s="40"/>
      <c r="C37" s="40"/>
      <c r="D37" s="40"/>
      <c r="E37" s="40"/>
      <c r="F37" s="85"/>
      <c r="G37" s="86"/>
      <c r="H37" s="87"/>
      <c r="I37" s="89"/>
      <c r="J37" s="51"/>
      <c r="K37" s="83"/>
      <c r="L37" s="83"/>
      <c r="M37" s="83"/>
      <c r="N37" s="90"/>
      <c r="O37" s="30"/>
    </row>
    <row r="38" spans="1:16">
      <c r="A38" s="30"/>
      <c r="B38" s="30"/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</row>
    <row r="39" spans="1:16">
      <c r="A39" s="30"/>
      <c r="B39" s="30"/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</row>
    <row r="40" spans="1:16">
      <c r="A40" s="15" t="s">
        <v>74</v>
      </c>
      <c r="B40" s="16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30"/>
    </row>
    <row r="41" spans="1:16">
      <c r="A41" s="14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30"/>
    </row>
    <row r="42" spans="1:16">
      <c r="A42" s="14"/>
      <c r="B42" s="14"/>
      <c r="C42" s="14"/>
      <c r="D42" s="14"/>
      <c r="E42" s="14"/>
      <c r="F42" s="14"/>
      <c r="G42" s="14"/>
      <c r="H42" s="14"/>
      <c r="I42" s="14"/>
      <c r="J42" s="14"/>
      <c r="K42" s="16" t="s">
        <v>35</v>
      </c>
      <c r="L42" s="16"/>
      <c r="M42" s="16"/>
      <c r="N42" s="14"/>
      <c r="O42" s="30"/>
    </row>
    <row r="43" spans="1:16">
      <c r="A43" s="14"/>
      <c r="B43" s="14"/>
      <c r="C43" s="14"/>
      <c r="D43" s="14"/>
      <c r="E43" s="14"/>
      <c r="F43" s="14"/>
      <c r="G43" s="14"/>
      <c r="H43" s="14"/>
      <c r="I43" s="14"/>
      <c r="J43" s="14"/>
      <c r="K43" s="16"/>
      <c r="L43" s="16"/>
      <c r="M43" s="16"/>
      <c r="N43" s="14"/>
      <c r="O43" s="30"/>
    </row>
    <row r="44" spans="1:16">
      <c r="A44" s="14"/>
      <c r="B44" s="14"/>
      <c r="C44" s="14"/>
      <c r="D44" s="14"/>
      <c r="E44" s="14"/>
      <c r="F44" s="14"/>
      <c r="G44" s="14"/>
      <c r="H44" s="14"/>
      <c r="I44" s="14"/>
      <c r="J44" s="14"/>
      <c r="K44" s="91">
        <f ca="1">TODAY()</f>
        <v>45132</v>
      </c>
      <c r="L44" s="91"/>
      <c r="M44" s="16"/>
      <c r="N44" s="14"/>
      <c r="O44" s="30"/>
    </row>
    <row r="45" spans="1:16">
      <c r="A45" s="14"/>
      <c r="B45" s="14"/>
      <c r="C45" s="14"/>
      <c r="D45" s="14"/>
      <c r="E45" s="14"/>
      <c r="F45" s="14"/>
      <c r="G45" s="14"/>
      <c r="H45" s="14"/>
      <c r="I45" s="14"/>
      <c r="J45" s="14"/>
      <c r="K45" s="81" t="s">
        <v>60</v>
      </c>
      <c r="L45" s="81"/>
      <c r="M45" s="16"/>
      <c r="N45" s="14"/>
      <c r="O45" s="30"/>
    </row>
    <row r="46" spans="1:16">
      <c r="A46" s="14"/>
      <c r="B46" s="14"/>
      <c r="C46" s="14"/>
      <c r="D46" s="14"/>
      <c r="E46" s="14"/>
      <c r="F46" s="14"/>
      <c r="G46" s="14"/>
      <c r="H46" s="14"/>
      <c r="I46" s="14"/>
      <c r="J46" s="14"/>
      <c r="K46" s="81" t="s">
        <v>6</v>
      </c>
      <c r="L46" s="81"/>
      <c r="M46" s="16"/>
      <c r="N46" s="14"/>
      <c r="O46" s="30"/>
    </row>
    <row r="47" spans="1:16">
      <c r="A47" s="30"/>
      <c r="B47" s="30"/>
      <c r="C47" s="30"/>
      <c r="D47" s="30"/>
      <c r="E47" s="30"/>
      <c r="F47" s="30"/>
      <c r="G47" s="30"/>
      <c r="H47" s="30"/>
      <c r="I47" s="30"/>
      <c r="J47" s="30"/>
      <c r="K47" s="42"/>
      <c r="L47" s="42"/>
      <c r="M47" s="34"/>
      <c r="N47" s="30"/>
      <c r="O47" s="30"/>
    </row>
    <row r="48" spans="1:16">
      <c r="A48" s="41" t="s">
        <v>36</v>
      </c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37"/>
      <c r="O48" s="37"/>
      <c r="P48" s="37"/>
    </row>
    <row r="49" spans="1:16">
      <c r="A49" s="41" t="s">
        <v>36</v>
      </c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37"/>
      <c r="O49" s="37"/>
      <c r="P49" s="37"/>
    </row>
    <row r="50" spans="1:16">
      <c r="A50" s="41" t="s">
        <v>37</v>
      </c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37"/>
      <c r="O50" s="37"/>
      <c r="P50" s="37"/>
    </row>
    <row r="51" spans="1:16">
      <c r="A51" s="41" t="s">
        <v>38</v>
      </c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37"/>
      <c r="O51" s="37"/>
      <c r="P51" s="37"/>
    </row>
    <row r="52" spans="1:16">
      <c r="A52" s="41" t="s">
        <v>68</v>
      </c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37"/>
      <c r="O52" s="37"/>
      <c r="P52" s="37"/>
    </row>
    <row r="53" spans="1:16">
      <c r="A53" s="41" t="s">
        <v>69</v>
      </c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37"/>
      <c r="O53" s="37"/>
      <c r="P53" s="37"/>
    </row>
    <row r="54" spans="1:16">
      <c r="A54" s="41" t="s">
        <v>70</v>
      </c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37"/>
      <c r="O54" s="37"/>
      <c r="P54" s="37"/>
    </row>
    <row r="55" spans="1:16">
      <c r="A55" s="41" t="s">
        <v>71</v>
      </c>
      <c r="B55" s="41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37"/>
      <c r="O55" s="37"/>
      <c r="P55" s="37"/>
    </row>
  </sheetData>
  <sheetProtection formatCells="0" formatColumns="0" formatRows="0"/>
  <mergeCells count="34">
    <mergeCell ref="C8:D8"/>
    <mergeCell ref="E8:G8"/>
    <mergeCell ref="F3:I3"/>
    <mergeCell ref="C4:G5"/>
    <mergeCell ref="E6:I6"/>
    <mergeCell ref="C7:D7"/>
    <mergeCell ref="E7:G7"/>
    <mergeCell ref="E9:F9"/>
    <mergeCell ref="C10:D10"/>
    <mergeCell ref="E10:F10"/>
    <mergeCell ref="B11:D11"/>
    <mergeCell ref="E11:F11"/>
    <mergeCell ref="N22:N23"/>
    <mergeCell ref="G12:I12"/>
    <mergeCell ref="J12:K12"/>
    <mergeCell ref="D14:E14"/>
    <mergeCell ref="D15:E15"/>
    <mergeCell ref="I15:J15"/>
    <mergeCell ref="D16:E16"/>
    <mergeCell ref="I16:J16"/>
    <mergeCell ref="B12:D12"/>
    <mergeCell ref="E12:F12"/>
    <mergeCell ref="D17:E17"/>
    <mergeCell ref="D18:E18"/>
    <mergeCell ref="I18:J18"/>
    <mergeCell ref="D22:H22"/>
    <mergeCell ref="I22:I23"/>
    <mergeCell ref="K46:L46"/>
    <mergeCell ref="F36:H37"/>
    <mergeCell ref="I36:I37"/>
    <mergeCell ref="K36:M37"/>
    <mergeCell ref="N36:N37"/>
    <mergeCell ref="K44:L44"/>
    <mergeCell ref="K45:L45"/>
  </mergeCells>
  <conditionalFormatting sqref="E14 I2:I5">
    <cfRule type="cellIs" dxfId="3" priority="1" operator="greaterThan">
      <formula>0</formula>
    </cfRule>
  </conditionalFormatting>
  <dataValidations count="3">
    <dataValidation type="list" allowBlank="1" showErrorMessage="1" sqref="F24:F35">
      <formula1>"15,20,27"</formula1>
    </dataValidation>
    <dataValidation type="list" allowBlank="1" showInputMessage="1" showErrorMessage="1" sqref="E9:F9">
      <formula1>"Öğretmen,Müdür Yetkili Öğretmen,Müdür Yardımcısı,Okul Müdürü"</formula1>
    </dataValidation>
    <dataValidation type="list" allowBlank="1" showInputMessage="1" showErrorMessage="1" promptTitle="Lütfen !" prompt="Açılır Liseteden seçiniz." sqref="I9">
      <formula1>"Lisans,Y.Lisans,Doktora"</formula1>
    </dataValidation>
  </dataValidations>
  <pageMargins left="0.15748031496062992" right="0.15748031496062992" top="0.15748031496062992" bottom="0.11811023622047245" header="0.31496062992125984" footer="0.31496062992125984"/>
  <pageSetup paperSize="9" orientation="portrait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theme="7" tint="-0.499984740745262"/>
  </sheetPr>
  <dimension ref="A2:P54"/>
  <sheetViews>
    <sheetView topLeftCell="A4" workbookViewId="0">
      <selection activeCell="J12" sqref="J12:K12"/>
    </sheetView>
  </sheetViews>
  <sheetFormatPr defaultRowHeight="15"/>
  <cols>
    <col min="1" max="1" width="3.28515625" style="29" customWidth="1"/>
    <col min="2" max="2" width="7.7109375" style="29" customWidth="1"/>
    <col min="3" max="3" width="7.5703125" style="29" customWidth="1"/>
    <col min="4" max="4" width="7.28515625" style="29" customWidth="1"/>
    <col min="5" max="5" width="6.7109375" style="29" customWidth="1"/>
    <col min="6" max="6" width="7.28515625" style="29" customWidth="1"/>
    <col min="7" max="7" width="8.5703125" style="29" customWidth="1"/>
    <col min="8" max="8" width="9.28515625" style="29" customWidth="1"/>
    <col min="9" max="9" width="8.140625" style="29" customWidth="1"/>
    <col min="10" max="10" width="6.140625" style="29" customWidth="1"/>
    <col min="11" max="11" width="5.7109375" style="29" customWidth="1"/>
    <col min="12" max="12" width="6.42578125" style="29" customWidth="1"/>
    <col min="13" max="13" width="7.28515625" style="29" customWidth="1"/>
    <col min="14" max="14" width="6.7109375" style="29" customWidth="1"/>
    <col min="15" max="16384" width="9.140625" style="29"/>
  </cols>
  <sheetData>
    <row r="2" spans="1:15" ht="18">
      <c r="B2" s="1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5">
      <c r="A3" s="30"/>
      <c r="B3" s="31"/>
      <c r="C3" s="31"/>
      <c r="D3" s="31"/>
      <c r="E3" s="31"/>
      <c r="F3" s="116" t="s">
        <v>61</v>
      </c>
      <c r="G3" s="116"/>
      <c r="H3" s="116"/>
      <c r="I3" s="116"/>
      <c r="J3" s="31"/>
      <c r="K3" s="31"/>
      <c r="L3" s="31"/>
      <c r="M3" s="31"/>
      <c r="N3" s="31"/>
      <c r="O3" s="30"/>
    </row>
    <row r="4" spans="1:15">
      <c r="A4" s="30"/>
      <c r="B4" s="19"/>
      <c r="C4" s="115" t="s">
        <v>1</v>
      </c>
      <c r="D4" s="115"/>
      <c r="E4" s="115"/>
      <c r="F4" s="115"/>
      <c r="G4" s="115"/>
      <c r="H4" s="32"/>
      <c r="I4" s="33"/>
      <c r="J4" s="33"/>
      <c r="K4" s="33"/>
      <c r="L4" s="33"/>
      <c r="M4" s="33"/>
      <c r="N4" s="33"/>
      <c r="O4" s="30"/>
    </row>
    <row r="5" spans="1:15">
      <c r="A5" s="30"/>
      <c r="B5" s="17"/>
      <c r="C5" s="115"/>
      <c r="D5" s="115"/>
      <c r="E5" s="115"/>
      <c r="F5" s="115"/>
      <c r="G5" s="115"/>
      <c r="H5" s="32"/>
      <c r="I5" s="33"/>
      <c r="J5" s="34"/>
      <c r="K5" s="34"/>
      <c r="L5" s="34"/>
      <c r="M5" s="30"/>
      <c r="N5" s="30"/>
      <c r="O5" s="30"/>
    </row>
    <row r="6" spans="1:15">
      <c r="A6" s="30"/>
      <c r="B6" s="17"/>
      <c r="C6" s="4" t="s">
        <v>2</v>
      </c>
      <c r="D6" s="4"/>
      <c r="E6" s="109" t="s">
        <v>42</v>
      </c>
      <c r="F6" s="109"/>
      <c r="G6" s="109"/>
      <c r="H6" s="109"/>
      <c r="I6" s="109"/>
      <c r="J6" s="34"/>
      <c r="K6" s="34"/>
      <c r="L6" s="34"/>
      <c r="M6" s="30"/>
      <c r="N6" s="30"/>
      <c r="O6" s="30"/>
    </row>
    <row r="7" spans="1:15">
      <c r="A7" s="30"/>
      <c r="B7" s="17"/>
      <c r="C7" s="110" t="s">
        <v>3</v>
      </c>
      <c r="D7" s="110"/>
      <c r="E7" s="109">
        <v>11111</v>
      </c>
      <c r="F7" s="109"/>
      <c r="G7" s="109"/>
      <c r="H7" s="3"/>
      <c r="I7" s="46"/>
      <c r="J7" s="34"/>
      <c r="K7" s="34"/>
      <c r="L7" s="34"/>
      <c r="M7" s="30"/>
      <c r="N7" s="30"/>
      <c r="O7" s="30"/>
    </row>
    <row r="8" spans="1:15">
      <c r="A8" s="30"/>
      <c r="B8" s="17"/>
      <c r="C8" s="110" t="s">
        <v>4</v>
      </c>
      <c r="D8" s="110"/>
      <c r="E8" s="109" t="s">
        <v>44</v>
      </c>
      <c r="F8" s="109"/>
      <c r="G8" s="109"/>
      <c r="H8" s="3"/>
      <c r="I8" s="2"/>
      <c r="J8" s="34"/>
      <c r="K8" s="34"/>
      <c r="L8" s="34"/>
      <c r="M8" s="30"/>
      <c r="N8" s="30"/>
      <c r="O8" s="30"/>
    </row>
    <row r="9" spans="1:15">
      <c r="A9" s="30"/>
      <c r="B9" s="5" t="s">
        <v>5</v>
      </c>
      <c r="C9" s="5"/>
      <c r="D9" s="5"/>
      <c r="E9" s="109" t="s">
        <v>43</v>
      </c>
      <c r="F9" s="109"/>
      <c r="G9" s="78"/>
      <c r="H9" s="3"/>
      <c r="I9" s="6"/>
      <c r="J9" s="19"/>
      <c r="K9" s="19"/>
      <c r="L9" s="19"/>
      <c r="M9" s="19"/>
      <c r="N9" s="19"/>
      <c r="O9" s="30"/>
    </row>
    <row r="10" spans="1:15">
      <c r="A10" s="30"/>
      <c r="B10" s="17"/>
      <c r="C10" s="110" t="s">
        <v>7</v>
      </c>
      <c r="D10" s="110"/>
      <c r="E10" s="111" t="s">
        <v>41</v>
      </c>
      <c r="F10" s="111"/>
      <c r="G10" s="18"/>
      <c r="H10" s="18"/>
      <c r="I10" s="18"/>
      <c r="J10" s="18"/>
      <c r="K10" s="18"/>
      <c r="L10" s="18"/>
      <c r="M10" s="18"/>
      <c r="N10" s="18"/>
      <c r="O10" s="30"/>
    </row>
    <row r="11" spans="1:15" ht="15.75" thickBot="1">
      <c r="A11" s="43"/>
      <c r="B11" s="112" t="s">
        <v>8</v>
      </c>
      <c r="C11" s="113"/>
      <c r="D11" s="113"/>
      <c r="E11" s="114">
        <v>2023</v>
      </c>
      <c r="F11" s="114"/>
      <c r="G11" s="44"/>
      <c r="H11" s="44"/>
      <c r="I11" s="44"/>
      <c r="J11" s="35"/>
      <c r="K11" s="35"/>
      <c r="L11" s="35"/>
      <c r="M11" s="30"/>
    </row>
    <row r="12" spans="1:15">
      <c r="A12" s="43"/>
      <c r="B12" s="93" t="s">
        <v>65</v>
      </c>
      <c r="C12" s="102"/>
      <c r="D12" s="102"/>
      <c r="E12" s="95">
        <v>0.43368390000000001</v>
      </c>
      <c r="F12" s="96"/>
      <c r="G12" s="93" t="s">
        <v>66</v>
      </c>
      <c r="H12" s="94"/>
      <c r="I12" s="94"/>
      <c r="J12" s="95">
        <v>0.50979600000000003</v>
      </c>
      <c r="K12" s="96"/>
      <c r="L12" s="23"/>
      <c r="M12" s="36"/>
      <c r="N12" s="36"/>
      <c r="O12" s="30"/>
    </row>
    <row r="13" spans="1:15">
      <c r="A13" s="30"/>
      <c r="B13" s="21"/>
      <c r="C13" s="20"/>
      <c r="D13" s="20"/>
      <c r="E13" s="20"/>
      <c r="F13" s="22"/>
      <c r="G13" s="21"/>
      <c r="H13" s="23"/>
      <c r="I13" s="23"/>
      <c r="J13" s="23"/>
      <c r="K13" s="24"/>
      <c r="L13" s="23"/>
      <c r="M13" s="23"/>
      <c r="N13" s="23"/>
      <c r="O13" s="30"/>
    </row>
    <row r="14" spans="1:15">
      <c r="A14" s="30"/>
      <c r="B14" s="7" t="s">
        <v>9</v>
      </c>
      <c r="C14" s="8" t="s">
        <v>10</v>
      </c>
      <c r="D14" s="97" t="s">
        <v>11</v>
      </c>
      <c r="E14" s="98"/>
      <c r="F14" s="24"/>
      <c r="G14" s="7" t="s">
        <v>9</v>
      </c>
      <c r="H14" s="8" t="s">
        <v>10</v>
      </c>
      <c r="I14" s="76" t="s">
        <v>11</v>
      </c>
      <c r="J14" s="77"/>
      <c r="K14" s="24"/>
      <c r="L14" s="23"/>
      <c r="M14" s="23"/>
      <c r="N14" s="23"/>
      <c r="O14" s="30"/>
    </row>
    <row r="15" spans="1:15">
      <c r="A15" s="30"/>
      <c r="B15" s="25">
        <v>150</v>
      </c>
      <c r="C15" s="9">
        <f>E12*B15</f>
        <v>65.052585000000008</v>
      </c>
      <c r="D15" s="99" t="s">
        <v>62</v>
      </c>
      <c r="E15" s="99"/>
      <c r="F15" s="24"/>
      <c r="G15" s="25">
        <v>150</v>
      </c>
      <c r="H15" s="9">
        <f>J12*G15</f>
        <v>76.469400000000007</v>
      </c>
      <c r="I15" s="99" t="s">
        <v>62</v>
      </c>
      <c r="J15" s="99"/>
      <c r="K15" s="24"/>
      <c r="L15" s="23"/>
      <c r="M15" s="23"/>
      <c r="N15" s="23"/>
      <c r="O15" s="30"/>
    </row>
    <row r="16" spans="1:15">
      <c r="A16" s="30"/>
      <c r="B16" s="80">
        <v>150</v>
      </c>
      <c r="C16" s="9">
        <f>(E12*B16)+(E12*B16)*25/100</f>
        <v>81.315731250000013</v>
      </c>
      <c r="D16" s="99" t="s">
        <v>63</v>
      </c>
      <c r="E16" s="99"/>
      <c r="F16" s="24"/>
      <c r="G16" s="80">
        <v>150</v>
      </c>
      <c r="H16" s="9">
        <f>(J12*G16)+(J12*G16)*25/100</f>
        <v>95.586750000000009</v>
      </c>
      <c r="I16" s="99" t="s">
        <v>63</v>
      </c>
      <c r="J16" s="99"/>
      <c r="K16" s="24"/>
      <c r="L16" s="23"/>
      <c r="M16" s="23"/>
      <c r="N16" s="23"/>
      <c r="O16" s="30"/>
    </row>
    <row r="17" spans="1:15">
      <c r="A17" s="30"/>
      <c r="B17" s="26"/>
      <c r="C17" s="9">
        <f>C15+(C15*7/100)</f>
        <v>69.606265950000008</v>
      </c>
      <c r="D17" s="99" t="s">
        <v>14</v>
      </c>
      <c r="E17" s="99"/>
      <c r="F17" s="24"/>
      <c r="G17" s="26"/>
      <c r="H17" s="9">
        <f>H15+(H15*7/100)</f>
        <v>81.822258000000005</v>
      </c>
      <c r="I17" s="75" t="s">
        <v>14</v>
      </c>
      <c r="J17" s="75"/>
      <c r="K17" s="24"/>
      <c r="L17" s="23"/>
      <c r="M17" s="23"/>
      <c r="N17" s="45"/>
      <c r="O17" s="30"/>
    </row>
    <row r="18" spans="1:15" ht="15.75" thickBot="1">
      <c r="A18" s="30"/>
      <c r="B18" s="27"/>
      <c r="C18" s="10">
        <f>C15+(C15*20/100)</f>
        <v>78.063102000000015</v>
      </c>
      <c r="D18" s="103" t="s">
        <v>15</v>
      </c>
      <c r="E18" s="103"/>
      <c r="F18" s="28"/>
      <c r="G18" s="27"/>
      <c r="H18" s="10">
        <f>H15+(H15*20/100)</f>
        <v>91.763280000000009</v>
      </c>
      <c r="I18" s="104" t="s">
        <v>15</v>
      </c>
      <c r="J18" s="105"/>
      <c r="K18" s="28"/>
      <c r="L18" s="23"/>
      <c r="M18" s="23"/>
      <c r="N18" s="23"/>
      <c r="O18" s="30"/>
    </row>
    <row r="19" spans="1:15">
      <c r="A19" s="30"/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</row>
    <row r="20" spans="1:15">
      <c r="A20" s="30"/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</row>
    <row r="21" spans="1:15" ht="15.75" thickBot="1">
      <c r="A21" s="30"/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</row>
    <row r="22" spans="1:15">
      <c r="A22" s="30"/>
      <c r="B22" s="55"/>
      <c r="C22" s="56"/>
      <c r="D22" s="106" t="s">
        <v>57</v>
      </c>
      <c r="E22" s="106"/>
      <c r="F22" s="106"/>
      <c r="G22" s="106"/>
      <c r="H22" s="106"/>
      <c r="I22" s="118" t="s">
        <v>58</v>
      </c>
      <c r="J22" s="48"/>
      <c r="K22" s="48"/>
      <c r="L22" s="48"/>
      <c r="M22" s="48"/>
      <c r="N22" s="92"/>
      <c r="O22" s="30"/>
    </row>
    <row r="23" spans="1:15" ht="22.5">
      <c r="A23" s="30"/>
      <c r="B23" s="57">
        <v>2022</v>
      </c>
      <c r="C23" s="53" t="s">
        <v>17</v>
      </c>
      <c r="D23" s="52" t="s">
        <v>18</v>
      </c>
      <c r="E23" s="52" t="s">
        <v>19</v>
      </c>
      <c r="F23" s="52" t="s">
        <v>20</v>
      </c>
      <c r="G23" s="52" t="s">
        <v>21</v>
      </c>
      <c r="H23" s="52" t="s">
        <v>22</v>
      </c>
      <c r="I23" s="119"/>
      <c r="J23" s="38"/>
      <c r="K23" s="38"/>
      <c r="L23" s="38"/>
      <c r="M23" s="38"/>
      <c r="N23" s="92"/>
      <c r="O23" s="30"/>
    </row>
    <row r="24" spans="1:15">
      <c r="A24" s="30"/>
      <c r="B24" s="58" t="s">
        <v>23</v>
      </c>
      <c r="C24" s="63">
        <v>1</v>
      </c>
      <c r="D24" s="54">
        <f>C16*C24</f>
        <v>81.315731250000013</v>
      </c>
      <c r="E24" s="54">
        <f>D24*7.59/1000</f>
        <v>0.61718640018750015</v>
      </c>
      <c r="F24" s="65">
        <v>15</v>
      </c>
      <c r="G24" s="39">
        <f>D24*F24/100</f>
        <v>12.197359687500002</v>
      </c>
      <c r="H24" s="39">
        <f>D24-(G24+E24)</f>
        <v>68.50118516231251</v>
      </c>
      <c r="I24" s="59">
        <f t="shared" ref="I24:I34" si="0">H24</f>
        <v>68.50118516231251</v>
      </c>
      <c r="J24" s="49"/>
      <c r="K24" s="50"/>
      <c r="L24" s="49"/>
      <c r="M24" s="49"/>
      <c r="N24" s="49"/>
      <c r="O24" s="30"/>
    </row>
    <row r="25" spans="1:15">
      <c r="A25" s="30"/>
      <c r="B25" s="58" t="s">
        <v>24</v>
      </c>
      <c r="C25" s="63">
        <v>0</v>
      </c>
      <c r="D25" s="54">
        <f>C16*C25</f>
        <v>0</v>
      </c>
      <c r="E25" s="54">
        <f>D25*7.59/1000</f>
        <v>0</v>
      </c>
      <c r="F25" s="65">
        <v>15</v>
      </c>
      <c r="G25" s="39">
        <f>D25*F25/100</f>
        <v>0</v>
      </c>
      <c r="H25" s="39">
        <f t="shared" ref="H25:H35" si="1">D25-(G25+E25)</f>
        <v>0</v>
      </c>
      <c r="I25" s="59">
        <f t="shared" si="0"/>
        <v>0</v>
      </c>
      <c r="J25" s="49"/>
      <c r="K25" s="50"/>
      <c r="L25" s="49"/>
      <c r="M25" s="49"/>
      <c r="N25" s="49"/>
      <c r="O25" s="30"/>
    </row>
    <row r="26" spans="1:15">
      <c r="A26" s="30"/>
      <c r="B26" s="58" t="s">
        <v>25</v>
      </c>
      <c r="C26" s="63">
        <v>0</v>
      </c>
      <c r="D26" s="54">
        <f>C16*C26</f>
        <v>0</v>
      </c>
      <c r="E26" s="54">
        <f t="shared" ref="E26:E35" si="2">D26*7.59/1000</f>
        <v>0</v>
      </c>
      <c r="F26" s="65">
        <v>15</v>
      </c>
      <c r="G26" s="39">
        <f t="shared" ref="G26:G35" si="3">D26*F26/100</f>
        <v>0</v>
      </c>
      <c r="H26" s="39">
        <f t="shared" si="1"/>
        <v>0</v>
      </c>
      <c r="I26" s="59">
        <f t="shared" si="0"/>
        <v>0</v>
      </c>
      <c r="J26" s="49"/>
      <c r="K26" s="50"/>
      <c r="L26" s="49"/>
      <c r="M26" s="49"/>
      <c r="N26" s="49"/>
      <c r="O26" s="30"/>
    </row>
    <row r="27" spans="1:15">
      <c r="A27" s="30"/>
      <c r="B27" s="58" t="s">
        <v>26</v>
      </c>
      <c r="C27" s="63">
        <v>0</v>
      </c>
      <c r="D27" s="54">
        <f>C16*C27</f>
        <v>0</v>
      </c>
      <c r="E27" s="54">
        <f t="shared" si="2"/>
        <v>0</v>
      </c>
      <c r="F27" s="65">
        <v>15</v>
      </c>
      <c r="G27" s="39">
        <f t="shared" si="3"/>
        <v>0</v>
      </c>
      <c r="H27" s="39">
        <f t="shared" si="1"/>
        <v>0</v>
      </c>
      <c r="I27" s="59">
        <f t="shared" si="0"/>
        <v>0</v>
      </c>
      <c r="J27" s="49"/>
      <c r="K27" s="50"/>
      <c r="L27" s="49"/>
      <c r="M27" s="49"/>
      <c r="N27" s="49"/>
      <c r="O27" s="30"/>
    </row>
    <row r="28" spans="1:15">
      <c r="A28" s="30"/>
      <c r="B28" s="58" t="s">
        <v>27</v>
      </c>
      <c r="C28" s="63">
        <v>0</v>
      </c>
      <c r="D28" s="54">
        <f>C16*C28</f>
        <v>0</v>
      </c>
      <c r="E28" s="54">
        <f t="shared" si="2"/>
        <v>0</v>
      </c>
      <c r="F28" s="65">
        <v>15</v>
      </c>
      <c r="G28" s="39">
        <f t="shared" si="3"/>
        <v>0</v>
      </c>
      <c r="H28" s="39">
        <f t="shared" si="1"/>
        <v>0</v>
      </c>
      <c r="I28" s="59">
        <f t="shared" si="0"/>
        <v>0</v>
      </c>
      <c r="J28" s="49"/>
      <c r="K28" s="50"/>
      <c r="L28" s="49"/>
      <c r="M28" s="49"/>
      <c r="N28" s="49"/>
      <c r="O28" s="30"/>
    </row>
    <row r="29" spans="1:15">
      <c r="A29" s="30"/>
      <c r="B29" s="58" t="s">
        <v>28</v>
      </c>
      <c r="C29" s="63">
        <v>0</v>
      </c>
      <c r="D29" s="54">
        <f>C16*C29</f>
        <v>0</v>
      </c>
      <c r="E29" s="54">
        <f t="shared" si="2"/>
        <v>0</v>
      </c>
      <c r="F29" s="65">
        <v>15</v>
      </c>
      <c r="G29" s="39">
        <f t="shared" si="3"/>
        <v>0</v>
      </c>
      <c r="H29" s="39">
        <f t="shared" si="1"/>
        <v>0</v>
      </c>
      <c r="I29" s="59">
        <f t="shared" si="0"/>
        <v>0</v>
      </c>
      <c r="J29" s="49"/>
      <c r="K29" s="50"/>
      <c r="L29" s="49"/>
      <c r="M29" s="49"/>
      <c r="N29" s="49"/>
      <c r="O29" s="30"/>
    </row>
    <row r="30" spans="1:15">
      <c r="A30" s="30"/>
      <c r="B30" s="58" t="s">
        <v>29</v>
      </c>
      <c r="C30" s="63">
        <v>1</v>
      </c>
      <c r="D30" s="54">
        <f>H16*C30</f>
        <v>95.586750000000009</v>
      </c>
      <c r="E30" s="54">
        <f t="shared" si="2"/>
        <v>0.72550343250000005</v>
      </c>
      <c r="F30" s="65">
        <v>15</v>
      </c>
      <c r="G30" s="39">
        <f t="shared" si="3"/>
        <v>14.338012500000001</v>
      </c>
      <c r="H30" s="39">
        <f t="shared" si="1"/>
        <v>80.523234067500013</v>
      </c>
      <c r="I30" s="59">
        <f t="shared" si="0"/>
        <v>80.523234067500013</v>
      </c>
      <c r="J30" s="49"/>
      <c r="K30" s="50"/>
      <c r="L30" s="49"/>
      <c r="M30" s="49"/>
      <c r="N30" s="49"/>
      <c r="O30" s="30"/>
    </row>
    <row r="31" spans="1:15">
      <c r="A31" s="30"/>
      <c r="B31" s="58" t="s">
        <v>30</v>
      </c>
      <c r="C31" s="63">
        <v>0</v>
      </c>
      <c r="D31" s="54">
        <f>H16*C31</f>
        <v>0</v>
      </c>
      <c r="E31" s="54">
        <f t="shared" si="2"/>
        <v>0</v>
      </c>
      <c r="F31" s="65">
        <v>15</v>
      </c>
      <c r="G31" s="39">
        <f t="shared" si="3"/>
        <v>0</v>
      </c>
      <c r="H31" s="39">
        <f t="shared" si="1"/>
        <v>0</v>
      </c>
      <c r="I31" s="59">
        <f t="shared" si="0"/>
        <v>0</v>
      </c>
      <c r="J31" s="49"/>
      <c r="K31" s="50"/>
      <c r="L31" s="49"/>
      <c r="M31" s="49"/>
      <c r="N31" s="49"/>
      <c r="O31" s="30"/>
    </row>
    <row r="32" spans="1:15">
      <c r="A32" s="30"/>
      <c r="B32" s="58" t="s">
        <v>31</v>
      </c>
      <c r="C32" s="63">
        <v>0</v>
      </c>
      <c r="D32" s="54">
        <f>H16*C32</f>
        <v>0</v>
      </c>
      <c r="E32" s="54">
        <f t="shared" si="2"/>
        <v>0</v>
      </c>
      <c r="F32" s="65">
        <v>15</v>
      </c>
      <c r="G32" s="39">
        <f t="shared" si="3"/>
        <v>0</v>
      </c>
      <c r="H32" s="39">
        <f t="shared" si="1"/>
        <v>0</v>
      </c>
      <c r="I32" s="59">
        <f t="shared" si="0"/>
        <v>0</v>
      </c>
      <c r="J32" s="49"/>
      <c r="K32" s="50"/>
      <c r="L32" s="49"/>
      <c r="M32" s="49"/>
      <c r="N32" s="49"/>
      <c r="O32" s="30"/>
    </row>
    <row r="33" spans="1:16">
      <c r="A33" s="30"/>
      <c r="B33" s="58" t="s">
        <v>32</v>
      </c>
      <c r="C33" s="63">
        <v>0</v>
      </c>
      <c r="D33" s="54">
        <f>H16*C33</f>
        <v>0</v>
      </c>
      <c r="E33" s="54">
        <f t="shared" si="2"/>
        <v>0</v>
      </c>
      <c r="F33" s="65">
        <v>15</v>
      </c>
      <c r="G33" s="39">
        <f t="shared" si="3"/>
        <v>0</v>
      </c>
      <c r="H33" s="39">
        <f t="shared" si="1"/>
        <v>0</v>
      </c>
      <c r="I33" s="59">
        <f t="shared" si="0"/>
        <v>0</v>
      </c>
      <c r="J33" s="49"/>
      <c r="K33" s="50"/>
      <c r="L33" s="49"/>
      <c r="M33" s="49"/>
      <c r="N33" s="49"/>
      <c r="O33" s="30"/>
    </row>
    <row r="34" spans="1:16">
      <c r="A34" s="30"/>
      <c r="B34" s="58" t="s">
        <v>33</v>
      </c>
      <c r="C34" s="63">
        <v>0</v>
      </c>
      <c r="D34" s="54">
        <f>H16*C34</f>
        <v>0</v>
      </c>
      <c r="E34" s="54">
        <f t="shared" si="2"/>
        <v>0</v>
      </c>
      <c r="F34" s="65">
        <v>15</v>
      </c>
      <c r="G34" s="39">
        <f t="shared" si="3"/>
        <v>0</v>
      </c>
      <c r="H34" s="39">
        <f t="shared" si="1"/>
        <v>0</v>
      </c>
      <c r="I34" s="59">
        <f t="shared" si="0"/>
        <v>0</v>
      </c>
      <c r="J34" s="49"/>
      <c r="K34" s="50"/>
      <c r="L34" s="49"/>
      <c r="M34" s="49"/>
      <c r="N34" s="49"/>
      <c r="O34" s="30"/>
    </row>
    <row r="35" spans="1:16" ht="15.75" thickBot="1">
      <c r="A35" s="30"/>
      <c r="B35" s="60" t="s">
        <v>34</v>
      </c>
      <c r="C35" s="64">
        <v>0</v>
      </c>
      <c r="D35" s="79">
        <f>H16*C35</f>
        <v>0</v>
      </c>
      <c r="E35" s="79">
        <f t="shared" si="2"/>
        <v>0</v>
      </c>
      <c r="F35" s="66">
        <v>20</v>
      </c>
      <c r="G35" s="61">
        <f t="shared" si="3"/>
        <v>0</v>
      </c>
      <c r="H35" s="61">
        <f t="shared" si="1"/>
        <v>0</v>
      </c>
      <c r="I35" s="62">
        <f>H35</f>
        <v>0</v>
      </c>
      <c r="J35" s="49"/>
      <c r="K35" s="50"/>
      <c r="L35" s="49"/>
      <c r="M35" s="49"/>
      <c r="N35" s="49"/>
      <c r="O35" s="30"/>
    </row>
    <row r="36" spans="1:16" ht="14.45" customHeight="1">
      <c r="A36" s="30"/>
      <c r="B36" s="40"/>
      <c r="C36" s="40"/>
      <c r="D36" s="40"/>
      <c r="E36" s="40"/>
      <c r="F36" s="82" t="s">
        <v>59</v>
      </c>
      <c r="G36" s="83"/>
      <c r="H36" s="84"/>
      <c r="I36" s="88">
        <f>SUM(I24:I35)</f>
        <v>149.02441922981251</v>
      </c>
      <c r="J36" s="51"/>
      <c r="K36" s="83"/>
      <c r="L36" s="83"/>
      <c r="M36" s="83"/>
      <c r="N36" s="90"/>
      <c r="O36" s="30"/>
    </row>
    <row r="37" spans="1:16" ht="15.75" thickBot="1">
      <c r="A37" s="30"/>
      <c r="B37" s="40"/>
      <c r="C37" s="40"/>
      <c r="D37" s="40"/>
      <c r="E37" s="40"/>
      <c r="F37" s="85"/>
      <c r="G37" s="86"/>
      <c r="H37" s="87"/>
      <c r="I37" s="89"/>
      <c r="J37" s="51"/>
      <c r="K37" s="83"/>
      <c r="L37" s="83"/>
      <c r="M37" s="83"/>
      <c r="N37" s="90"/>
      <c r="O37" s="30"/>
    </row>
    <row r="38" spans="1:16">
      <c r="A38" s="30"/>
      <c r="B38" s="30"/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</row>
    <row r="39" spans="1:16">
      <c r="A39" s="30"/>
      <c r="B39" s="30"/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</row>
    <row r="40" spans="1:16">
      <c r="A40" s="15" t="s">
        <v>74</v>
      </c>
      <c r="B40" s="16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30"/>
    </row>
    <row r="41" spans="1:16">
      <c r="A41" s="14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30"/>
    </row>
    <row r="42" spans="1:16">
      <c r="A42" s="14"/>
      <c r="B42" s="14"/>
      <c r="C42" s="14"/>
      <c r="D42" s="14"/>
      <c r="E42" s="14"/>
      <c r="F42" s="14"/>
      <c r="G42" s="14"/>
      <c r="H42" s="14"/>
      <c r="I42" s="14"/>
      <c r="J42" s="14"/>
      <c r="K42" s="16" t="s">
        <v>35</v>
      </c>
      <c r="L42" s="16"/>
      <c r="M42" s="16"/>
      <c r="N42" s="14"/>
      <c r="O42" s="30"/>
    </row>
    <row r="43" spans="1:16">
      <c r="A43" s="14"/>
      <c r="B43" s="14"/>
      <c r="C43" s="14"/>
      <c r="D43" s="14"/>
      <c r="E43" s="14"/>
      <c r="F43" s="14"/>
      <c r="G43" s="14"/>
      <c r="H43" s="14"/>
      <c r="I43" s="14"/>
      <c r="J43" s="14"/>
      <c r="K43" s="16"/>
      <c r="L43" s="16"/>
      <c r="M43" s="16"/>
      <c r="N43" s="14"/>
      <c r="O43" s="30"/>
    </row>
    <row r="44" spans="1:16">
      <c r="A44" s="14"/>
      <c r="B44" s="14"/>
      <c r="C44" s="14"/>
      <c r="D44" s="14"/>
      <c r="E44" s="14"/>
      <c r="F44" s="14"/>
      <c r="G44" s="14"/>
      <c r="H44" s="14"/>
      <c r="I44" s="14"/>
      <c r="J44" s="14"/>
      <c r="K44" s="91">
        <f ca="1">TODAY()</f>
        <v>45132</v>
      </c>
      <c r="L44" s="91"/>
      <c r="M44" s="16"/>
      <c r="N44" s="14"/>
      <c r="O44" s="30"/>
    </row>
    <row r="45" spans="1:16">
      <c r="A45" s="14"/>
      <c r="B45" s="14"/>
      <c r="C45" s="14"/>
      <c r="D45" s="14"/>
      <c r="E45" s="14"/>
      <c r="F45" s="14"/>
      <c r="G45" s="14"/>
      <c r="H45" s="14"/>
      <c r="I45" s="14"/>
      <c r="J45" s="14"/>
      <c r="K45" s="81" t="s">
        <v>60</v>
      </c>
      <c r="L45" s="81"/>
      <c r="M45" s="16"/>
      <c r="N45" s="14"/>
      <c r="O45" s="30"/>
    </row>
    <row r="46" spans="1:16">
      <c r="A46" s="14"/>
      <c r="B46" s="14"/>
      <c r="C46" s="14"/>
      <c r="D46" s="14"/>
      <c r="E46" s="14"/>
      <c r="F46" s="14"/>
      <c r="G46" s="14"/>
      <c r="H46" s="14"/>
      <c r="I46" s="14"/>
      <c r="J46" s="14"/>
      <c r="K46" s="81" t="s">
        <v>6</v>
      </c>
      <c r="L46" s="81"/>
      <c r="M46" s="16"/>
      <c r="N46" s="14"/>
      <c r="O46" s="30"/>
    </row>
    <row r="47" spans="1:16">
      <c r="A47" s="30"/>
      <c r="B47" s="30"/>
      <c r="C47" s="30"/>
      <c r="D47" s="30"/>
      <c r="E47" s="30"/>
      <c r="F47" s="30"/>
      <c r="G47" s="30"/>
      <c r="H47" s="30"/>
      <c r="I47" s="30"/>
      <c r="J47" s="30"/>
      <c r="K47" s="42"/>
      <c r="L47" s="42"/>
      <c r="M47" s="34"/>
      <c r="N47" s="30"/>
      <c r="O47" s="30"/>
    </row>
    <row r="48" spans="1:16">
      <c r="A48" s="41" t="s">
        <v>36</v>
      </c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37"/>
      <c r="O48" s="37"/>
      <c r="P48" s="37"/>
    </row>
    <row r="49" spans="1:16">
      <c r="A49" s="41" t="s">
        <v>37</v>
      </c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37"/>
      <c r="O49" s="37"/>
      <c r="P49" s="37"/>
    </row>
    <row r="50" spans="1:16">
      <c r="A50" s="41" t="s">
        <v>38</v>
      </c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37"/>
      <c r="O50" s="37"/>
      <c r="P50" s="37"/>
    </row>
    <row r="51" spans="1:16">
      <c r="A51" s="41" t="s">
        <v>68</v>
      </c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37"/>
      <c r="O51" s="37"/>
      <c r="P51" s="37"/>
    </row>
    <row r="52" spans="1:16">
      <c r="A52" s="41" t="s">
        <v>69</v>
      </c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37"/>
      <c r="O52" s="37"/>
      <c r="P52" s="37"/>
    </row>
    <row r="53" spans="1:16">
      <c r="A53" s="41" t="s">
        <v>70</v>
      </c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37"/>
      <c r="O53" s="37"/>
      <c r="P53" s="37"/>
    </row>
    <row r="54" spans="1:16">
      <c r="A54" s="41" t="s">
        <v>71</v>
      </c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37"/>
      <c r="O54" s="37"/>
      <c r="P54" s="37"/>
    </row>
  </sheetData>
  <sheetProtection formatCells="0" formatColumns="0" formatRows="0"/>
  <mergeCells count="34">
    <mergeCell ref="C8:D8"/>
    <mergeCell ref="E8:G8"/>
    <mergeCell ref="F3:I3"/>
    <mergeCell ref="C4:G5"/>
    <mergeCell ref="E6:I6"/>
    <mergeCell ref="C7:D7"/>
    <mergeCell ref="E7:G7"/>
    <mergeCell ref="E9:F9"/>
    <mergeCell ref="C10:D10"/>
    <mergeCell ref="E10:F10"/>
    <mergeCell ref="B11:D11"/>
    <mergeCell ref="E11:F11"/>
    <mergeCell ref="N22:N23"/>
    <mergeCell ref="G12:I12"/>
    <mergeCell ref="J12:K12"/>
    <mergeCell ref="D14:E14"/>
    <mergeCell ref="D15:E15"/>
    <mergeCell ref="I15:J15"/>
    <mergeCell ref="D16:E16"/>
    <mergeCell ref="I16:J16"/>
    <mergeCell ref="B12:D12"/>
    <mergeCell ref="E12:F12"/>
    <mergeCell ref="D17:E17"/>
    <mergeCell ref="D18:E18"/>
    <mergeCell ref="I18:J18"/>
    <mergeCell ref="D22:H22"/>
    <mergeCell ref="I22:I23"/>
    <mergeCell ref="K46:L46"/>
    <mergeCell ref="F36:H37"/>
    <mergeCell ref="I36:I37"/>
    <mergeCell ref="K36:M37"/>
    <mergeCell ref="N36:N37"/>
    <mergeCell ref="K44:L44"/>
    <mergeCell ref="K45:L45"/>
  </mergeCells>
  <conditionalFormatting sqref="E14 I2:I5">
    <cfRule type="cellIs" dxfId="2" priority="1" operator="greaterThan">
      <formula>0</formula>
    </cfRule>
  </conditionalFormatting>
  <dataValidations count="3">
    <dataValidation type="list" allowBlank="1" showErrorMessage="1" sqref="F24:F35">
      <formula1>"15,20,27"</formula1>
    </dataValidation>
    <dataValidation type="list" allowBlank="1" showInputMessage="1" showErrorMessage="1" sqref="E9:F9">
      <formula1>"Öğretmen,Müdür Yetkili Öğretmen,Müdür Yardımcısı,Okul Müdürü"</formula1>
    </dataValidation>
    <dataValidation type="list" allowBlank="1" showInputMessage="1" showErrorMessage="1" promptTitle="Lütfen !" prompt="Açılır Liseteden seçiniz." sqref="I9">
      <formula1>"Lisans,Y.Lisans,Doktora"</formula1>
    </dataValidation>
  </dataValidations>
  <pageMargins left="0.15748031496062992" right="0.15748031496062992" top="0.15748031496062992" bottom="0.11811023622047245" header="0.31496062992125984" footer="0.31496062992125984"/>
  <pageSetup paperSize="9" orientation="portrait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FFFF00"/>
  </sheetPr>
  <dimension ref="A2:P54"/>
  <sheetViews>
    <sheetView topLeftCell="A7" workbookViewId="0">
      <selection activeCell="J12" sqref="J12:K12"/>
    </sheetView>
  </sheetViews>
  <sheetFormatPr defaultRowHeight="15"/>
  <cols>
    <col min="1" max="1" width="3.28515625" style="29" customWidth="1"/>
    <col min="2" max="2" width="7.7109375" style="29" customWidth="1"/>
    <col min="3" max="3" width="7.5703125" style="29" customWidth="1"/>
    <col min="4" max="4" width="7.28515625" style="29" customWidth="1"/>
    <col min="5" max="5" width="6.7109375" style="29" customWidth="1"/>
    <col min="6" max="6" width="7.28515625" style="29" customWidth="1"/>
    <col min="7" max="7" width="8.5703125" style="29" customWidth="1"/>
    <col min="8" max="8" width="9.28515625" style="29" customWidth="1"/>
    <col min="9" max="9" width="7.5703125" style="29" customWidth="1"/>
    <col min="10" max="10" width="6.140625" style="29" customWidth="1"/>
    <col min="11" max="11" width="5.7109375" style="29" customWidth="1"/>
    <col min="12" max="12" width="6.42578125" style="29" customWidth="1"/>
    <col min="13" max="13" width="7.28515625" style="29" customWidth="1"/>
    <col min="14" max="14" width="6.7109375" style="29" customWidth="1"/>
    <col min="15" max="16384" width="9.140625" style="29"/>
  </cols>
  <sheetData>
    <row r="2" spans="1:15" ht="18">
      <c r="B2" s="1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5">
      <c r="A3" s="30"/>
      <c r="B3" s="31"/>
      <c r="C3" s="31"/>
      <c r="D3" s="31"/>
      <c r="E3" s="31"/>
      <c r="F3" s="31"/>
      <c r="G3" s="116" t="s">
        <v>54</v>
      </c>
      <c r="H3" s="116"/>
      <c r="I3" s="116"/>
      <c r="J3" s="31"/>
      <c r="K3" s="31"/>
      <c r="L3" s="31"/>
      <c r="M3" s="31"/>
      <c r="N3" s="31"/>
      <c r="O3" s="30"/>
    </row>
    <row r="4" spans="1:15">
      <c r="A4" s="30"/>
      <c r="B4" s="19"/>
      <c r="C4" s="115" t="s">
        <v>1</v>
      </c>
      <c r="D4" s="115"/>
      <c r="E4" s="115"/>
      <c r="F4" s="115"/>
      <c r="G4" s="115"/>
      <c r="H4" s="32"/>
      <c r="I4" s="33"/>
      <c r="J4" s="33"/>
      <c r="K4" s="33"/>
      <c r="L4" s="33"/>
      <c r="M4" s="33"/>
      <c r="N4" s="33"/>
      <c r="O4" s="30"/>
    </row>
    <row r="5" spans="1:15">
      <c r="A5" s="30"/>
      <c r="B5" s="17"/>
      <c r="C5" s="115"/>
      <c r="D5" s="115"/>
      <c r="E5" s="115"/>
      <c r="F5" s="115"/>
      <c r="G5" s="115"/>
      <c r="H5" s="32"/>
      <c r="I5" s="33"/>
      <c r="J5" s="34"/>
      <c r="K5" s="34"/>
      <c r="L5" s="34"/>
      <c r="M5" s="30"/>
      <c r="N5" s="30"/>
      <c r="O5" s="30"/>
    </row>
    <row r="6" spans="1:15">
      <c r="A6" s="30"/>
      <c r="B6" s="17"/>
      <c r="C6" s="4" t="s">
        <v>2</v>
      </c>
      <c r="D6" s="4"/>
      <c r="E6" s="109" t="s">
        <v>42</v>
      </c>
      <c r="F6" s="109"/>
      <c r="G6" s="109"/>
      <c r="H6" s="109"/>
      <c r="I6" s="109"/>
      <c r="J6" s="34"/>
      <c r="K6" s="34"/>
      <c r="L6" s="34"/>
      <c r="M6" s="30"/>
      <c r="N6" s="30"/>
      <c r="O6" s="30"/>
    </row>
    <row r="7" spans="1:15">
      <c r="A7" s="30"/>
      <c r="B7" s="17"/>
      <c r="C7" s="110" t="s">
        <v>3</v>
      </c>
      <c r="D7" s="110"/>
      <c r="E7" s="109">
        <v>1111111</v>
      </c>
      <c r="F7" s="109"/>
      <c r="G7" s="109"/>
      <c r="H7" s="3"/>
      <c r="I7" s="46"/>
      <c r="J7" s="34"/>
      <c r="K7" s="34"/>
      <c r="L7" s="34"/>
      <c r="M7" s="30"/>
      <c r="N7" s="30"/>
      <c r="O7" s="30"/>
    </row>
    <row r="8" spans="1:15">
      <c r="A8" s="30"/>
      <c r="B8" s="17"/>
      <c r="C8" s="110" t="s">
        <v>4</v>
      </c>
      <c r="D8" s="110"/>
      <c r="E8" s="109" t="s">
        <v>50</v>
      </c>
      <c r="F8" s="109"/>
      <c r="G8" s="109"/>
      <c r="H8" s="3"/>
      <c r="I8" s="2"/>
      <c r="J8" s="34"/>
      <c r="K8" s="34"/>
      <c r="L8" s="34"/>
      <c r="M8" s="30"/>
      <c r="N8" s="30"/>
      <c r="O8" s="30"/>
    </row>
    <row r="9" spans="1:15">
      <c r="A9" s="30"/>
      <c r="B9" s="5" t="s">
        <v>5</v>
      </c>
      <c r="C9" s="5"/>
      <c r="D9" s="5"/>
      <c r="E9" s="109" t="s">
        <v>43</v>
      </c>
      <c r="F9" s="109"/>
      <c r="G9" s="78"/>
      <c r="H9" s="3"/>
      <c r="I9" s="6"/>
      <c r="J9" s="19"/>
      <c r="K9" s="19"/>
      <c r="L9" s="19"/>
      <c r="M9" s="19"/>
      <c r="N9" s="19"/>
      <c r="O9" s="30"/>
    </row>
    <row r="10" spans="1:15">
      <c r="A10" s="30"/>
      <c r="B10" s="17"/>
      <c r="C10" s="110" t="s">
        <v>7</v>
      </c>
      <c r="D10" s="110"/>
      <c r="E10" s="111" t="s">
        <v>41</v>
      </c>
      <c r="F10" s="111"/>
      <c r="G10" s="18"/>
      <c r="H10" s="18"/>
      <c r="I10" s="18"/>
      <c r="J10" s="18"/>
      <c r="K10" s="18"/>
      <c r="L10" s="18"/>
      <c r="M10" s="18"/>
      <c r="N10" s="18"/>
      <c r="O10" s="30"/>
    </row>
    <row r="11" spans="1:15" ht="15.75" thickBot="1">
      <c r="A11" s="43"/>
      <c r="B11" s="112" t="s">
        <v>8</v>
      </c>
      <c r="C11" s="113"/>
      <c r="D11" s="113"/>
      <c r="E11" s="114">
        <v>2023</v>
      </c>
      <c r="F11" s="114"/>
      <c r="G11" s="44"/>
      <c r="H11" s="44"/>
      <c r="I11" s="44"/>
      <c r="J11" s="35"/>
      <c r="K11" s="35"/>
      <c r="L11" s="35"/>
      <c r="M11" s="30"/>
    </row>
    <row r="12" spans="1:15">
      <c r="A12" s="43"/>
      <c r="B12" s="93" t="s">
        <v>65</v>
      </c>
      <c r="C12" s="102"/>
      <c r="D12" s="102"/>
      <c r="E12" s="95">
        <v>0.43368390000000001</v>
      </c>
      <c r="F12" s="96"/>
      <c r="G12" s="93" t="s">
        <v>66</v>
      </c>
      <c r="H12" s="94"/>
      <c r="I12" s="94"/>
      <c r="J12" s="95">
        <v>0.50979600000000003</v>
      </c>
      <c r="K12" s="96"/>
      <c r="L12" s="23"/>
      <c r="M12" s="36"/>
      <c r="N12" s="36"/>
      <c r="O12" s="30"/>
    </row>
    <row r="13" spans="1:15">
      <c r="A13" s="30"/>
      <c r="B13" s="21"/>
      <c r="C13" s="20"/>
      <c r="D13" s="20"/>
      <c r="E13" s="20"/>
      <c r="F13" s="22"/>
      <c r="G13" s="21"/>
      <c r="H13" s="23"/>
      <c r="I13" s="23"/>
      <c r="J13" s="23"/>
      <c r="K13" s="24"/>
      <c r="L13" s="23"/>
      <c r="M13" s="23"/>
      <c r="N13" s="23"/>
      <c r="O13" s="30"/>
    </row>
    <row r="14" spans="1:15">
      <c r="A14" s="30"/>
      <c r="B14" s="7" t="s">
        <v>9</v>
      </c>
      <c r="C14" s="8" t="s">
        <v>10</v>
      </c>
      <c r="D14" s="97" t="s">
        <v>11</v>
      </c>
      <c r="E14" s="98"/>
      <c r="F14" s="24"/>
      <c r="G14" s="7" t="s">
        <v>9</v>
      </c>
      <c r="H14" s="8" t="s">
        <v>10</v>
      </c>
      <c r="I14" s="76" t="s">
        <v>11</v>
      </c>
      <c r="J14" s="77"/>
      <c r="K14" s="24"/>
      <c r="L14" s="23"/>
      <c r="M14" s="23"/>
      <c r="N14" s="23"/>
      <c r="O14" s="30"/>
    </row>
    <row r="15" spans="1:15">
      <c r="A15" s="30"/>
      <c r="B15" s="25">
        <v>140</v>
      </c>
      <c r="C15" s="9">
        <f>E12*B15</f>
        <v>60.715746000000003</v>
      </c>
      <c r="D15" s="99" t="s">
        <v>12</v>
      </c>
      <c r="E15" s="99"/>
      <c r="F15" s="24"/>
      <c r="G15" s="25">
        <v>140</v>
      </c>
      <c r="H15" s="9">
        <f>J12*G15</f>
        <v>71.371440000000007</v>
      </c>
      <c r="I15" s="100" t="s">
        <v>12</v>
      </c>
      <c r="J15" s="101"/>
      <c r="K15" s="24"/>
      <c r="L15" s="23"/>
      <c r="M15" s="23"/>
      <c r="N15" s="23"/>
      <c r="O15" s="30"/>
    </row>
    <row r="16" spans="1:15">
      <c r="A16" s="30"/>
      <c r="B16" s="25">
        <v>150</v>
      </c>
      <c r="C16" s="9">
        <f>E12*B16</f>
        <v>65.052585000000008</v>
      </c>
      <c r="D16" s="99" t="s">
        <v>13</v>
      </c>
      <c r="E16" s="99"/>
      <c r="F16" s="24"/>
      <c r="G16" s="25">
        <v>150</v>
      </c>
      <c r="H16" s="9">
        <f>J12*G16</f>
        <v>76.469400000000007</v>
      </c>
      <c r="I16" s="100" t="s">
        <v>13</v>
      </c>
      <c r="J16" s="101"/>
      <c r="K16" s="24"/>
      <c r="L16" s="23"/>
      <c r="M16" s="23"/>
      <c r="N16" s="23"/>
      <c r="O16" s="30"/>
    </row>
    <row r="17" spans="1:15">
      <c r="A17" s="30"/>
      <c r="B17" s="26"/>
      <c r="C17" s="9">
        <f>C15+(C15*7/100)</f>
        <v>64.965848219999998</v>
      </c>
      <c r="D17" s="99" t="s">
        <v>14</v>
      </c>
      <c r="E17" s="99"/>
      <c r="F17" s="24"/>
      <c r="G17" s="26"/>
      <c r="H17" s="9">
        <f>H15+(H15*7/100)</f>
        <v>76.367440800000011</v>
      </c>
      <c r="I17" s="75" t="s">
        <v>14</v>
      </c>
      <c r="J17" s="75"/>
      <c r="K17" s="24"/>
      <c r="L17" s="23"/>
      <c r="M17" s="23"/>
      <c r="N17" s="45"/>
      <c r="O17" s="30"/>
    </row>
    <row r="18" spans="1:15" ht="15.75" thickBot="1">
      <c r="A18" s="30"/>
      <c r="B18" s="27"/>
      <c r="C18" s="10">
        <f>C15+(C15*20/100)</f>
        <v>72.858895200000006</v>
      </c>
      <c r="D18" s="103" t="s">
        <v>15</v>
      </c>
      <c r="E18" s="103"/>
      <c r="F18" s="28"/>
      <c r="G18" s="27"/>
      <c r="H18" s="10">
        <f>H15+(H15*20/100)</f>
        <v>85.645728000000005</v>
      </c>
      <c r="I18" s="104" t="s">
        <v>15</v>
      </c>
      <c r="J18" s="105"/>
      <c r="K18" s="28"/>
      <c r="L18" s="23"/>
      <c r="M18" s="23"/>
      <c r="N18" s="23"/>
      <c r="O18" s="30"/>
    </row>
    <row r="19" spans="1:15">
      <c r="A19" s="30"/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</row>
    <row r="20" spans="1:15">
      <c r="A20" s="30"/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</row>
    <row r="21" spans="1:15" ht="15.75" thickBot="1">
      <c r="A21" s="30"/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</row>
    <row r="22" spans="1:15">
      <c r="A22" s="30"/>
      <c r="B22" s="55"/>
      <c r="C22" s="56"/>
      <c r="D22" s="106" t="s">
        <v>16</v>
      </c>
      <c r="E22" s="106"/>
      <c r="F22" s="106"/>
      <c r="G22" s="106"/>
      <c r="H22" s="106"/>
      <c r="I22" s="107" t="s">
        <v>39</v>
      </c>
      <c r="J22" s="48"/>
      <c r="K22" s="48"/>
      <c r="L22" s="48"/>
      <c r="M22" s="48"/>
      <c r="N22" s="92"/>
      <c r="O22" s="30"/>
    </row>
    <row r="23" spans="1:15" ht="22.5">
      <c r="A23" s="30"/>
      <c r="B23" s="57">
        <v>2022</v>
      </c>
      <c r="C23" s="53" t="s">
        <v>17</v>
      </c>
      <c r="D23" s="52" t="s">
        <v>18</v>
      </c>
      <c r="E23" s="52" t="s">
        <v>19</v>
      </c>
      <c r="F23" s="52" t="s">
        <v>20</v>
      </c>
      <c r="G23" s="52" t="s">
        <v>21</v>
      </c>
      <c r="H23" s="52" t="s">
        <v>22</v>
      </c>
      <c r="I23" s="108"/>
      <c r="J23" s="38"/>
      <c r="K23" s="38"/>
      <c r="L23" s="38"/>
      <c r="M23" s="38">
        <v>5</v>
      </c>
      <c r="N23" s="92"/>
      <c r="O23" s="30"/>
    </row>
    <row r="24" spans="1:15">
      <c r="A24" s="30"/>
      <c r="B24" s="58" t="s">
        <v>23</v>
      </c>
      <c r="C24" s="63">
        <v>1</v>
      </c>
      <c r="D24" s="54">
        <f>C15*C24</f>
        <v>60.715746000000003</v>
      </c>
      <c r="E24" s="54">
        <f>D24*7.59/1000</f>
        <v>0.46083251213999998</v>
      </c>
      <c r="F24" s="65">
        <v>15</v>
      </c>
      <c r="G24" s="54">
        <f>D24*F24/100</f>
        <v>9.1073619000000008</v>
      </c>
      <c r="H24" s="39">
        <f t="shared" ref="H24:H35" si="0">(D24-(G24+E24))*2</f>
        <v>102.29510317572</v>
      </c>
      <c r="I24" s="59">
        <f t="shared" ref="I24:I34" si="1">H24</f>
        <v>102.29510317572</v>
      </c>
      <c r="J24" s="49"/>
      <c r="K24" s="50"/>
      <c r="L24" s="49"/>
      <c r="M24" s="49"/>
      <c r="N24" s="49"/>
      <c r="O24" s="30"/>
    </row>
    <row r="25" spans="1:15">
      <c r="A25" s="30"/>
      <c r="B25" s="58" t="s">
        <v>24</v>
      </c>
      <c r="C25" s="63">
        <v>0</v>
      </c>
      <c r="D25" s="54">
        <f>C15*C25</f>
        <v>0</v>
      </c>
      <c r="E25" s="54">
        <f>D25*7.59/1000</f>
        <v>0</v>
      </c>
      <c r="F25" s="65">
        <v>15</v>
      </c>
      <c r="G25" s="54">
        <f>D25*F25/100</f>
        <v>0</v>
      </c>
      <c r="H25" s="39">
        <f t="shared" si="0"/>
        <v>0</v>
      </c>
      <c r="I25" s="59">
        <f t="shared" si="1"/>
        <v>0</v>
      </c>
      <c r="J25" s="49"/>
      <c r="K25" s="50"/>
      <c r="L25" s="49"/>
      <c r="M25" s="49"/>
      <c r="N25" s="49"/>
      <c r="O25" s="30"/>
    </row>
    <row r="26" spans="1:15">
      <c r="A26" s="30"/>
      <c r="B26" s="58" t="s">
        <v>25</v>
      </c>
      <c r="C26" s="63">
        <v>1</v>
      </c>
      <c r="D26" s="54">
        <f>C15*C26</f>
        <v>60.715746000000003</v>
      </c>
      <c r="E26" s="54">
        <f t="shared" ref="E26:E35" si="2">D26*7.59/1000</f>
        <v>0.46083251213999998</v>
      </c>
      <c r="F26" s="65">
        <v>15</v>
      </c>
      <c r="G26" s="54">
        <f t="shared" ref="G26:G35" si="3">D26*F26/100</f>
        <v>9.1073619000000008</v>
      </c>
      <c r="H26" s="39">
        <f>(D26-(G26+E26))*2</f>
        <v>102.29510317572</v>
      </c>
      <c r="I26" s="59">
        <f t="shared" si="1"/>
        <v>102.29510317572</v>
      </c>
      <c r="J26" s="49"/>
      <c r="K26" s="50"/>
      <c r="L26" s="49"/>
      <c r="M26" s="49"/>
      <c r="N26" s="49"/>
      <c r="O26" s="30"/>
    </row>
    <row r="27" spans="1:15">
      <c r="A27" s="30"/>
      <c r="B27" s="58" t="s">
        <v>26</v>
      </c>
      <c r="C27" s="63">
        <v>0</v>
      </c>
      <c r="D27" s="54">
        <f>C15*C27</f>
        <v>0</v>
      </c>
      <c r="E27" s="54">
        <f t="shared" si="2"/>
        <v>0</v>
      </c>
      <c r="F27" s="65">
        <v>15</v>
      </c>
      <c r="G27" s="54">
        <f t="shared" si="3"/>
        <v>0</v>
      </c>
      <c r="H27" s="39">
        <f t="shared" si="0"/>
        <v>0</v>
      </c>
      <c r="I27" s="59">
        <f t="shared" si="1"/>
        <v>0</v>
      </c>
      <c r="J27" s="49"/>
      <c r="K27" s="50"/>
      <c r="L27" s="49"/>
      <c r="M27" s="49"/>
      <c r="N27" s="49"/>
      <c r="O27" s="30"/>
    </row>
    <row r="28" spans="1:15">
      <c r="A28" s="30"/>
      <c r="B28" s="58" t="s">
        <v>27</v>
      </c>
      <c r="C28" s="63">
        <v>0</v>
      </c>
      <c r="D28" s="54">
        <f>C15*C28</f>
        <v>0</v>
      </c>
      <c r="E28" s="54">
        <f t="shared" si="2"/>
        <v>0</v>
      </c>
      <c r="F28" s="65">
        <v>15</v>
      </c>
      <c r="G28" s="54">
        <f t="shared" si="3"/>
        <v>0</v>
      </c>
      <c r="H28" s="39">
        <f t="shared" si="0"/>
        <v>0</v>
      </c>
      <c r="I28" s="59">
        <f t="shared" si="1"/>
        <v>0</v>
      </c>
      <c r="J28" s="49"/>
      <c r="K28" s="50"/>
      <c r="L28" s="49"/>
      <c r="M28" s="49"/>
      <c r="N28" s="49"/>
      <c r="O28" s="30"/>
    </row>
    <row r="29" spans="1:15">
      <c r="A29" s="30"/>
      <c r="B29" s="58" t="s">
        <v>28</v>
      </c>
      <c r="C29" s="63">
        <v>0</v>
      </c>
      <c r="D29" s="54">
        <f>C15*C29</f>
        <v>0</v>
      </c>
      <c r="E29" s="54">
        <f t="shared" si="2"/>
        <v>0</v>
      </c>
      <c r="F29" s="65">
        <v>15</v>
      </c>
      <c r="G29" s="54">
        <f t="shared" si="3"/>
        <v>0</v>
      </c>
      <c r="H29" s="39">
        <f t="shared" si="0"/>
        <v>0</v>
      </c>
      <c r="I29" s="59">
        <f t="shared" si="1"/>
        <v>0</v>
      </c>
      <c r="J29" s="49"/>
      <c r="K29" s="50"/>
      <c r="L29" s="49"/>
      <c r="M29" s="49"/>
      <c r="N29" s="49"/>
      <c r="O29" s="30"/>
    </row>
    <row r="30" spans="1:15">
      <c r="A30" s="30"/>
      <c r="B30" s="58" t="s">
        <v>29</v>
      </c>
      <c r="C30" s="63">
        <v>80</v>
      </c>
      <c r="D30" s="54">
        <f>H15*C30</f>
        <v>5709.7152000000006</v>
      </c>
      <c r="E30" s="54">
        <f t="shared" si="2"/>
        <v>43.336738368000006</v>
      </c>
      <c r="F30" s="65">
        <v>15</v>
      </c>
      <c r="G30" s="54">
        <f t="shared" si="3"/>
        <v>856.45728000000008</v>
      </c>
      <c r="H30" s="39">
        <f t="shared" si="0"/>
        <v>9619.8423632640006</v>
      </c>
      <c r="I30" s="59">
        <f t="shared" si="1"/>
        <v>9619.8423632640006</v>
      </c>
      <c r="J30" s="49"/>
      <c r="K30" s="50"/>
      <c r="L30" s="49"/>
      <c r="M30" s="49"/>
      <c r="N30" s="49"/>
      <c r="O30" s="30"/>
    </row>
    <row r="31" spans="1:15">
      <c r="A31" s="30"/>
      <c r="B31" s="58" t="s">
        <v>30</v>
      </c>
      <c r="C31" s="63">
        <v>0</v>
      </c>
      <c r="D31" s="54">
        <f>H15*C31</f>
        <v>0</v>
      </c>
      <c r="E31" s="54">
        <f t="shared" si="2"/>
        <v>0</v>
      </c>
      <c r="F31" s="65">
        <v>15</v>
      </c>
      <c r="G31" s="54">
        <f t="shared" si="3"/>
        <v>0</v>
      </c>
      <c r="H31" s="39">
        <f t="shared" si="0"/>
        <v>0</v>
      </c>
      <c r="I31" s="59">
        <f t="shared" si="1"/>
        <v>0</v>
      </c>
      <c r="J31" s="49"/>
      <c r="K31" s="50"/>
      <c r="L31" s="49"/>
      <c r="M31" s="49"/>
      <c r="N31" s="49"/>
      <c r="O31" s="30"/>
    </row>
    <row r="32" spans="1:15">
      <c r="A32" s="30"/>
      <c r="B32" s="58" t="s">
        <v>31</v>
      </c>
      <c r="C32" s="63">
        <v>0</v>
      </c>
      <c r="D32" s="54">
        <f>H15*C32</f>
        <v>0</v>
      </c>
      <c r="E32" s="54">
        <f t="shared" si="2"/>
        <v>0</v>
      </c>
      <c r="F32" s="65">
        <v>15</v>
      </c>
      <c r="G32" s="54">
        <f t="shared" si="3"/>
        <v>0</v>
      </c>
      <c r="H32" s="39">
        <f t="shared" si="0"/>
        <v>0</v>
      </c>
      <c r="I32" s="59">
        <f t="shared" si="1"/>
        <v>0</v>
      </c>
      <c r="J32" s="49"/>
      <c r="K32" s="50"/>
      <c r="L32" s="49"/>
      <c r="M32" s="49"/>
      <c r="N32" s="49"/>
      <c r="O32" s="30"/>
    </row>
    <row r="33" spans="1:16">
      <c r="A33" s="30"/>
      <c r="B33" s="58" t="s">
        <v>32</v>
      </c>
      <c r="C33" s="63">
        <v>0</v>
      </c>
      <c r="D33" s="54">
        <f>H15*C33</f>
        <v>0</v>
      </c>
      <c r="E33" s="54">
        <f t="shared" si="2"/>
        <v>0</v>
      </c>
      <c r="F33" s="65">
        <v>15</v>
      </c>
      <c r="G33" s="54">
        <f t="shared" si="3"/>
        <v>0</v>
      </c>
      <c r="H33" s="39">
        <f t="shared" si="0"/>
        <v>0</v>
      </c>
      <c r="I33" s="59">
        <f t="shared" si="1"/>
        <v>0</v>
      </c>
      <c r="J33" s="49"/>
      <c r="K33" s="50"/>
      <c r="L33" s="49"/>
      <c r="M33" s="49"/>
      <c r="N33" s="49"/>
      <c r="O33" s="30"/>
    </row>
    <row r="34" spans="1:16">
      <c r="A34" s="30"/>
      <c r="B34" s="58" t="s">
        <v>33</v>
      </c>
      <c r="C34" s="63">
        <v>0</v>
      </c>
      <c r="D34" s="54">
        <f>H15*C34</f>
        <v>0</v>
      </c>
      <c r="E34" s="54">
        <f t="shared" si="2"/>
        <v>0</v>
      </c>
      <c r="F34" s="65">
        <v>15</v>
      </c>
      <c r="G34" s="54">
        <f t="shared" si="3"/>
        <v>0</v>
      </c>
      <c r="H34" s="39">
        <f t="shared" si="0"/>
        <v>0</v>
      </c>
      <c r="I34" s="59">
        <f t="shared" si="1"/>
        <v>0</v>
      </c>
      <c r="J34" s="49"/>
      <c r="K34" s="50"/>
      <c r="L34" s="49"/>
      <c r="M34" s="49"/>
      <c r="N34" s="49"/>
      <c r="O34" s="30"/>
    </row>
    <row r="35" spans="1:16" ht="15.75" thickBot="1">
      <c r="A35" s="30"/>
      <c r="B35" s="60" t="s">
        <v>34</v>
      </c>
      <c r="C35" s="64">
        <v>0</v>
      </c>
      <c r="D35" s="79">
        <f>H15*C35</f>
        <v>0</v>
      </c>
      <c r="E35" s="79">
        <f t="shared" si="2"/>
        <v>0</v>
      </c>
      <c r="F35" s="66">
        <v>20</v>
      </c>
      <c r="G35" s="79">
        <f t="shared" si="3"/>
        <v>0</v>
      </c>
      <c r="H35" s="39">
        <f t="shared" si="0"/>
        <v>0</v>
      </c>
      <c r="I35" s="62">
        <f>H35</f>
        <v>0</v>
      </c>
      <c r="J35" s="49"/>
      <c r="K35" s="50"/>
      <c r="L35" s="49"/>
      <c r="M35" s="49"/>
      <c r="N35" s="49"/>
      <c r="O35" s="30"/>
    </row>
    <row r="36" spans="1:16" ht="14.45" customHeight="1">
      <c r="A36" s="30"/>
      <c r="B36" s="40"/>
      <c r="C36" s="40"/>
      <c r="D36" s="40"/>
      <c r="E36" s="40"/>
      <c r="F36" s="82" t="s">
        <v>40</v>
      </c>
      <c r="G36" s="83"/>
      <c r="H36" s="84"/>
      <c r="I36" s="88">
        <f>SUM(I24:I35)</f>
        <v>9824.432569615441</v>
      </c>
      <c r="J36" s="51"/>
      <c r="K36" s="83"/>
      <c r="L36" s="83"/>
      <c r="M36" s="83"/>
      <c r="N36" s="90"/>
      <c r="O36" s="30"/>
    </row>
    <row r="37" spans="1:16" ht="15.75" thickBot="1">
      <c r="A37" s="30"/>
      <c r="B37" s="40"/>
      <c r="C37" s="40"/>
      <c r="D37" s="40"/>
      <c r="E37" s="40"/>
      <c r="F37" s="85"/>
      <c r="G37" s="86"/>
      <c r="H37" s="87"/>
      <c r="I37" s="89"/>
      <c r="J37" s="51"/>
      <c r="K37" s="83"/>
      <c r="L37" s="83"/>
      <c r="M37" s="83"/>
      <c r="N37" s="90"/>
      <c r="O37" s="30"/>
    </row>
    <row r="38" spans="1:16">
      <c r="A38" s="30"/>
      <c r="B38" s="30"/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</row>
    <row r="39" spans="1:16">
      <c r="A39" s="30"/>
      <c r="B39" s="30"/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</row>
    <row r="40" spans="1:16">
      <c r="A40" s="15" t="s">
        <v>67</v>
      </c>
      <c r="B40" s="16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30"/>
    </row>
    <row r="41" spans="1:16">
      <c r="A41" s="14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30"/>
    </row>
    <row r="42" spans="1:16">
      <c r="A42" s="14"/>
      <c r="B42" s="14"/>
      <c r="C42" s="14"/>
      <c r="D42" s="14"/>
      <c r="E42" s="14"/>
      <c r="F42" s="14"/>
      <c r="G42" s="14"/>
      <c r="H42" s="14"/>
      <c r="I42" s="14"/>
      <c r="J42" s="14"/>
      <c r="K42" s="16" t="s">
        <v>35</v>
      </c>
      <c r="L42" s="16"/>
      <c r="M42" s="16"/>
      <c r="N42" s="14"/>
      <c r="O42" s="30"/>
    </row>
    <row r="43" spans="1:16">
      <c r="A43" s="14"/>
      <c r="B43" s="14"/>
      <c r="C43" s="14"/>
      <c r="D43" s="14"/>
      <c r="E43" s="14"/>
      <c r="F43" s="14"/>
      <c r="G43" s="14"/>
      <c r="H43" s="14"/>
      <c r="I43" s="14"/>
      <c r="J43" s="14"/>
      <c r="K43" s="16"/>
      <c r="L43" s="16"/>
      <c r="M43" s="16"/>
      <c r="N43" s="14"/>
      <c r="O43" s="30"/>
    </row>
    <row r="44" spans="1:16">
      <c r="A44" s="14"/>
      <c r="B44" s="14"/>
      <c r="C44" s="14"/>
      <c r="D44" s="14"/>
      <c r="E44" s="14"/>
      <c r="F44" s="14"/>
      <c r="G44" s="14"/>
      <c r="H44" s="14"/>
      <c r="I44" s="14"/>
      <c r="J44" s="14"/>
      <c r="K44" s="91">
        <f ca="1">TODAY()</f>
        <v>45132</v>
      </c>
      <c r="L44" s="91"/>
      <c r="M44" s="16"/>
      <c r="N44" s="14"/>
      <c r="O44" s="30"/>
    </row>
    <row r="45" spans="1:16">
      <c r="A45" s="14"/>
      <c r="B45" s="14"/>
      <c r="C45" s="14"/>
      <c r="D45" s="14"/>
      <c r="E45" s="14"/>
      <c r="F45" s="14"/>
      <c r="G45" s="14"/>
      <c r="H45" s="14"/>
      <c r="I45" s="14"/>
      <c r="J45" s="14"/>
      <c r="K45" s="81" t="s">
        <v>53</v>
      </c>
      <c r="L45" s="81"/>
      <c r="M45" s="16"/>
      <c r="N45" s="14"/>
      <c r="O45" s="30"/>
    </row>
    <row r="46" spans="1:16">
      <c r="A46" s="14"/>
      <c r="B46" s="14"/>
      <c r="C46" s="14"/>
      <c r="D46" s="14"/>
      <c r="E46" s="14"/>
      <c r="F46" s="14"/>
      <c r="G46" s="14"/>
      <c r="H46" s="14"/>
      <c r="I46" s="14"/>
      <c r="J46" s="14"/>
      <c r="K46" s="81" t="s">
        <v>6</v>
      </c>
      <c r="L46" s="81"/>
      <c r="M46" s="16"/>
      <c r="N46" s="14"/>
      <c r="O46" s="30"/>
    </row>
    <row r="47" spans="1:16">
      <c r="A47" s="30"/>
      <c r="B47" s="30"/>
      <c r="C47" s="30"/>
      <c r="D47" s="30"/>
      <c r="E47" s="30"/>
      <c r="F47" s="30"/>
      <c r="G47" s="30"/>
      <c r="H47" s="30"/>
      <c r="I47" s="30"/>
      <c r="J47" s="30"/>
      <c r="K47" s="42"/>
      <c r="L47" s="42"/>
      <c r="M47" s="34"/>
      <c r="N47" s="30"/>
      <c r="O47" s="30"/>
    </row>
    <row r="48" spans="1:16">
      <c r="A48" s="41" t="s">
        <v>36</v>
      </c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37"/>
      <c r="O48" s="37"/>
      <c r="P48" s="37"/>
    </row>
    <row r="49" spans="1:16">
      <c r="A49" s="41" t="s">
        <v>37</v>
      </c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37"/>
      <c r="O49" s="37"/>
      <c r="P49" s="37"/>
    </row>
    <row r="50" spans="1:16">
      <c r="A50" s="41" t="s">
        <v>38</v>
      </c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37"/>
      <c r="O50" s="37"/>
      <c r="P50" s="37"/>
    </row>
    <row r="51" spans="1:16">
      <c r="A51" s="41" t="s">
        <v>68</v>
      </c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37"/>
      <c r="O51" s="37"/>
      <c r="P51" s="37"/>
    </row>
    <row r="52" spans="1:16">
      <c r="A52" s="41" t="s">
        <v>69</v>
      </c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37"/>
      <c r="O52" s="37"/>
      <c r="P52" s="37"/>
    </row>
    <row r="53" spans="1:16">
      <c r="A53" s="41" t="s">
        <v>70</v>
      </c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37"/>
      <c r="O53" s="37"/>
      <c r="P53" s="37"/>
    </row>
    <row r="54" spans="1:16">
      <c r="A54" s="41" t="s">
        <v>71</v>
      </c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37"/>
      <c r="O54" s="37"/>
      <c r="P54" s="37"/>
    </row>
  </sheetData>
  <sheetProtection formatCells="0" formatColumns="0" formatRows="0"/>
  <mergeCells count="34">
    <mergeCell ref="C8:D8"/>
    <mergeCell ref="E8:G8"/>
    <mergeCell ref="G3:I3"/>
    <mergeCell ref="C4:G5"/>
    <mergeCell ref="E6:I6"/>
    <mergeCell ref="C7:D7"/>
    <mergeCell ref="E7:G7"/>
    <mergeCell ref="E9:F9"/>
    <mergeCell ref="C10:D10"/>
    <mergeCell ref="E10:F10"/>
    <mergeCell ref="B11:D11"/>
    <mergeCell ref="E11:F11"/>
    <mergeCell ref="N22:N23"/>
    <mergeCell ref="G12:I12"/>
    <mergeCell ref="J12:K12"/>
    <mergeCell ref="D14:E14"/>
    <mergeCell ref="D15:E15"/>
    <mergeCell ref="I15:J15"/>
    <mergeCell ref="D16:E16"/>
    <mergeCell ref="I16:J16"/>
    <mergeCell ref="B12:D12"/>
    <mergeCell ref="E12:F12"/>
    <mergeCell ref="D17:E17"/>
    <mergeCell ref="D18:E18"/>
    <mergeCell ref="I18:J18"/>
    <mergeCell ref="D22:H22"/>
    <mergeCell ref="I22:I23"/>
    <mergeCell ref="K46:L46"/>
    <mergeCell ref="F36:H37"/>
    <mergeCell ref="I36:I37"/>
    <mergeCell ref="K36:M37"/>
    <mergeCell ref="N36:N37"/>
    <mergeCell ref="K44:L44"/>
    <mergeCell ref="K45:L45"/>
  </mergeCells>
  <conditionalFormatting sqref="E14 I2:I5">
    <cfRule type="cellIs" dxfId="1" priority="1" operator="greaterThan">
      <formula>0</formula>
    </cfRule>
  </conditionalFormatting>
  <dataValidations count="3">
    <dataValidation type="list" allowBlank="1" showErrorMessage="1" sqref="F24:F35">
      <formula1>"15,20,27"</formula1>
    </dataValidation>
    <dataValidation type="list" allowBlank="1" showInputMessage="1" showErrorMessage="1" sqref="E9:F9">
      <formula1>"Öğretmen,Müdür Yetkili Öğretmen,Müdür Yardımcısı,Okul Müdürü"</formula1>
    </dataValidation>
    <dataValidation type="list" allowBlank="1" showInputMessage="1" showErrorMessage="1" promptTitle="Lütfen !" prompt="Açılır Liseteden seçiniz." sqref="I9">
      <formula1>"Lisans,Y.Lisans,Doktora"</formula1>
    </dataValidation>
  </dataValidations>
  <pageMargins left="0.15748031496062992" right="0.15748031496062992" top="0.15748031496062992" bottom="0.11811023622047245" header="0.31496062992125984" footer="0.31496062992125984"/>
  <pageSetup paperSize="9" orientation="portrait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theme="8" tint="-0.499984740745262"/>
  </sheetPr>
  <dimension ref="A2:P54"/>
  <sheetViews>
    <sheetView topLeftCell="A7" workbookViewId="0">
      <selection activeCell="J12" sqref="J12:K12"/>
    </sheetView>
  </sheetViews>
  <sheetFormatPr defaultRowHeight="15"/>
  <cols>
    <col min="1" max="1" width="3.28515625" style="29" customWidth="1"/>
    <col min="2" max="2" width="7.7109375" style="29" customWidth="1"/>
    <col min="3" max="3" width="7.5703125" style="29" customWidth="1"/>
    <col min="4" max="4" width="7.28515625" style="29" customWidth="1"/>
    <col min="5" max="5" width="6.7109375" style="29" customWidth="1"/>
    <col min="6" max="6" width="7.28515625" style="29" customWidth="1"/>
    <col min="7" max="7" width="8.5703125" style="29" customWidth="1"/>
    <col min="8" max="8" width="9.28515625" style="29" customWidth="1"/>
    <col min="9" max="9" width="7.5703125" style="29" customWidth="1"/>
    <col min="10" max="10" width="6.140625" style="29" customWidth="1"/>
    <col min="11" max="11" width="5.7109375" style="29" customWidth="1"/>
    <col min="12" max="12" width="6.42578125" style="29" customWidth="1"/>
    <col min="13" max="13" width="7.28515625" style="29" customWidth="1"/>
    <col min="14" max="14" width="6.7109375" style="29" customWidth="1"/>
    <col min="15" max="16384" width="9.140625" style="29"/>
  </cols>
  <sheetData>
    <row r="2" spans="1:15" ht="18">
      <c r="B2" s="1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5">
      <c r="A3" s="30"/>
      <c r="B3" s="31"/>
      <c r="C3" s="31"/>
      <c r="D3" s="31"/>
      <c r="E3" s="31"/>
      <c r="F3" s="31"/>
      <c r="G3" s="116" t="s">
        <v>52</v>
      </c>
      <c r="H3" s="116"/>
      <c r="I3" s="116"/>
      <c r="J3" s="31"/>
      <c r="K3" s="31"/>
      <c r="L3" s="31"/>
      <c r="M3" s="31"/>
      <c r="N3" s="31"/>
      <c r="O3" s="30"/>
    </row>
    <row r="4" spans="1:15">
      <c r="A4" s="30"/>
      <c r="B4" s="19"/>
      <c r="C4" s="115" t="s">
        <v>1</v>
      </c>
      <c r="D4" s="115"/>
      <c r="E4" s="115"/>
      <c r="F4" s="115"/>
      <c r="G4" s="115"/>
      <c r="H4" s="32"/>
      <c r="I4" s="33"/>
      <c r="J4" s="33"/>
      <c r="K4" s="33"/>
      <c r="L4" s="33"/>
      <c r="M4" s="33"/>
      <c r="N4" s="33"/>
      <c r="O4" s="30"/>
    </row>
    <row r="5" spans="1:15">
      <c r="A5" s="30"/>
      <c r="B5" s="17"/>
      <c r="C5" s="115"/>
      <c r="D5" s="115"/>
      <c r="E5" s="115"/>
      <c r="F5" s="115"/>
      <c r="G5" s="115"/>
      <c r="H5" s="32"/>
      <c r="I5" s="33"/>
      <c r="J5" s="34"/>
      <c r="K5" s="34"/>
      <c r="L5" s="34"/>
      <c r="M5" s="30"/>
      <c r="N5" s="30"/>
      <c r="O5" s="30"/>
    </row>
    <row r="6" spans="1:15">
      <c r="A6" s="30"/>
      <c r="B6" s="17"/>
      <c r="C6" s="4" t="s">
        <v>2</v>
      </c>
      <c r="D6" s="4"/>
      <c r="E6" s="109" t="s">
        <v>42</v>
      </c>
      <c r="F6" s="109"/>
      <c r="G6" s="109"/>
      <c r="H6" s="109"/>
      <c r="I6" s="109"/>
      <c r="J6" s="34"/>
      <c r="K6" s="34"/>
      <c r="L6" s="34"/>
      <c r="M6" s="30"/>
      <c r="N6" s="30"/>
      <c r="O6" s="30"/>
    </row>
    <row r="7" spans="1:15">
      <c r="A7" s="30"/>
      <c r="B7" s="17"/>
      <c r="C7" s="110" t="s">
        <v>3</v>
      </c>
      <c r="D7" s="110"/>
      <c r="E7" s="109">
        <v>1111111</v>
      </c>
      <c r="F7" s="109"/>
      <c r="G7" s="109"/>
      <c r="H7" s="3"/>
      <c r="I7" s="46"/>
      <c r="J7" s="34"/>
      <c r="K7" s="34"/>
      <c r="L7" s="34"/>
      <c r="M7" s="30"/>
      <c r="N7" s="30"/>
      <c r="O7" s="30"/>
    </row>
    <row r="8" spans="1:15">
      <c r="A8" s="30"/>
      <c r="B8" s="17"/>
      <c r="C8" s="110" t="s">
        <v>4</v>
      </c>
      <c r="D8" s="110"/>
      <c r="E8" s="109" t="s">
        <v>50</v>
      </c>
      <c r="F8" s="109"/>
      <c r="G8" s="109"/>
      <c r="H8" s="3"/>
      <c r="I8" s="2"/>
      <c r="J8" s="34"/>
      <c r="K8" s="34"/>
      <c r="L8" s="34"/>
      <c r="M8" s="30"/>
      <c r="N8" s="30"/>
      <c r="O8" s="30"/>
    </row>
    <row r="9" spans="1:15">
      <c r="A9" s="30"/>
      <c r="B9" s="5" t="s">
        <v>5</v>
      </c>
      <c r="C9" s="5"/>
      <c r="D9" s="5"/>
      <c r="E9" s="109" t="s">
        <v>43</v>
      </c>
      <c r="F9" s="109"/>
      <c r="G9" s="78"/>
      <c r="H9" s="3"/>
      <c r="I9" s="6"/>
      <c r="J9" s="19"/>
      <c r="K9" s="19"/>
      <c r="L9" s="19"/>
      <c r="M9" s="19"/>
      <c r="N9" s="19"/>
      <c r="O9" s="30"/>
    </row>
    <row r="10" spans="1:15">
      <c r="A10" s="30"/>
      <c r="B10" s="17"/>
      <c r="C10" s="110" t="s">
        <v>7</v>
      </c>
      <c r="D10" s="110"/>
      <c r="E10" s="111" t="s">
        <v>41</v>
      </c>
      <c r="F10" s="111"/>
      <c r="G10" s="18"/>
      <c r="H10" s="18"/>
      <c r="I10" s="18"/>
      <c r="J10" s="18"/>
      <c r="K10" s="18"/>
      <c r="L10" s="18"/>
      <c r="M10" s="18"/>
      <c r="N10" s="18"/>
      <c r="O10" s="30"/>
    </row>
    <row r="11" spans="1:15" ht="15.75" thickBot="1">
      <c r="A11" s="43"/>
      <c r="B11" s="112" t="s">
        <v>8</v>
      </c>
      <c r="C11" s="113"/>
      <c r="D11" s="113"/>
      <c r="E11" s="114">
        <v>2023</v>
      </c>
      <c r="F11" s="114"/>
      <c r="G11" s="44"/>
      <c r="H11" s="44"/>
      <c r="I11" s="44"/>
      <c r="J11" s="35"/>
      <c r="K11" s="35"/>
      <c r="L11" s="35"/>
      <c r="M11" s="30"/>
    </row>
    <row r="12" spans="1:15">
      <c r="A12" s="43"/>
      <c r="B12" s="93" t="s">
        <v>65</v>
      </c>
      <c r="C12" s="102"/>
      <c r="D12" s="102"/>
      <c r="E12" s="95">
        <v>0.43368390000000001</v>
      </c>
      <c r="F12" s="96"/>
      <c r="G12" s="93" t="s">
        <v>66</v>
      </c>
      <c r="H12" s="94"/>
      <c r="I12" s="94"/>
      <c r="J12" s="95">
        <v>0.50979600000000003</v>
      </c>
      <c r="K12" s="96"/>
      <c r="L12" s="23"/>
      <c r="M12" s="36"/>
      <c r="N12" s="36"/>
      <c r="O12" s="30"/>
    </row>
    <row r="13" spans="1:15">
      <c r="A13" s="30"/>
      <c r="B13" s="21"/>
      <c r="C13" s="20"/>
      <c r="D13" s="20"/>
      <c r="E13" s="20"/>
      <c r="F13" s="22"/>
      <c r="G13" s="21"/>
      <c r="H13" s="23"/>
      <c r="I13" s="23"/>
      <c r="J13" s="23"/>
      <c r="K13" s="24"/>
      <c r="L13" s="23"/>
      <c r="M13" s="23"/>
      <c r="N13" s="23"/>
      <c r="O13" s="30"/>
    </row>
    <row r="14" spans="1:15">
      <c r="A14" s="30"/>
      <c r="B14" s="7" t="s">
        <v>9</v>
      </c>
      <c r="C14" s="8" t="s">
        <v>10</v>
      </c>
      <c r="D14" s="97" t="s">
        <v>11</v>
      </c>
      <c r="E14" s="98"/>
      <c r="F14" s="24"/>
      <c r="G14" s="7" t="s">
        <v>9</v>
      </c>
      <c r="H14" s="8" t="s">
        <v>10</v>
      </c>
      <c r="I14" s="76" t="s">
        <v>11</v>
      </c>
      <c r="J14" s="77"/>
      <c r="K14" s="24"/>
      <c r="L14" s="23"/>
      <c r="M14" s="23"/>
      <c r="N14" s="23"/>
      <c r="O14" s="30"/>
    </row>
    <row r="15" spans="1:15">
      <c r="A15" s="30"/>
      <c r="B15" s="25">
        <v>140</v>
      </c>
      <c r="C15" s="9">
        <f>E12*B15</f>
        <v>60.715746000000003</v>
      </c>
      <c r="D15" s="99" t="s">
        <v>12</v>
      </c>
      <c r="E15" s="99"/>
      <c r="F15" s="24"/>
      <c r="G15" s="25">
        <v>140</v>
      </c>
      <c r="H15" s="9">
        <f>J12*G15</f>
        <v>71.371440000000007</v>
      </c>
      <c r="I15" s="100" t="s">
        <v>12</v>
      </c>
      <c r="J15" s="101"/>
      <c r="K15" s="24"/>
      <c r="L15" s="23"/>
      <c r="M15" s="23"/>
      <c r="N15" s="23"/>
      <c r="O15" s="30"/>
    </row>
    <row r="16" spans="1:15">
      <c r="A16" s="30"/>
      <c r="B16" s="25">
        <v>150</v>
      </c>
      <c r="C16" s="9">
        <f>E12*B16</f>
        <v>65.052585000000008</v>
      </c>
      <c r="D16" s="99" t="s">
        <v>13</v>
      </c>
      <c r="E16" s="99"/>
      <c r="F16" s="24"/>
      <c r="G16" s="25">
        <v>150</v>
      </c>
      <c r="H16" s="9">
        <f>J12*G16</f>
        <v>76.469400000000007</v>
      </c>
      <c r="I16" s="100" t="s">
        <v>13</v>
      </c>
      <c r="J16" s="101"/>
      <c r="K16" s="24"/>
      <c r="L16" s="23"/>
      <c r="M16" s="23"/>
      <c r="N16" s="23"/>
      <c r="O16" s="30"/>
    </row>
    <row r="17" spans="1:15">
      <c r="A17" s="30"/>
      <c r="B17" s="26"/>
      <c r="C17" s="9">
        <f>C15+(C15*7/100)</f>
        <v>64.965848219999998</v>
      </c>
      <c r="D17" s="99" t="s">
        <v>14</v>
      </c>
      <c r="E17" s="99"/>
      <c r="F17" s="24"/>
      <c r="G17" s="26"/>
      <c r="H17" s="9">
        <f>H15+(H15*7/100)</f>
        <v>76.367440800000011</v>
      </c>
      <c r="I17" s="75" t="s">
        <v>14</v>
      </c>
      <c r="J17" s="75"/>
      <c r="K17" s="24"/>
      <c r="L17" s="23"/>
      <c r="M17" s="23"/>
      <c r="N17" s="45"/>
      <c r="O17" s="30"/>
    </row>
    <row r="18" spans="1:15" ht="15.75" thickBot="1">
      <c r="A18" s="30"/>
      <c r="B18" s="27"/>
      <c r="C18" s="10">
        <f>C15+(C15*20/100)</f>
        <v>72.858895200000006</v>
      </c>
      <c r="D18" s="103" t="s">
        <v>15</v>
      </c>
      <c r="E18" s="103"/>
      <c r="F18" s="28"/>
      <c r="G18" s="27"/>
      <c r="H18" s="10">
        <f>H15+(H15*20/100)</f>
        <v>85.645728000000005</v>
      </c>
      <c r="I18" s="104" t="s">
        <v>15</v>
      </c>
      <c r="J18" s="105"/>
      <c r="K18" s="28"/>
      <c r="L18" s="23"/>
      <c r="M18" s="23"/>
      <c r="N18" s="23"/>
      <c r="O18" s="30"/>
    </row>
    <row r="19" spans="1:15">
      <c r="A19" s="30"/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</row>
    <row r="20" spans="1:15">
      <c r="A20" s="30"/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</row>
    <row r="21" spans="1:15" ht="15.75" thickBot="1">
      <c r="A21" s="30"/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</row>
    <row r="22" spans="1:15">
      <c r="A22" s="30"/>
      <c r="B22" s="55"/>
      <c r="C22" s="56"/>
      <c r="D22" s="106" t="s">
        <v>16</v>
      </c>
      <c r="E22" s="106"/>
      <c r="F22" s="106"/>
      <c r="G22" s="106"/>
      <c r="H22" s="106"/>
      <c r="I22" s="107" t="s">
        <v>39</v>
      </c>
      <c r="J22" s="48"/>
      <c r="K22" s="48"/>
      <c r="L22" s="48"/>
      <c r="M22" s="48"/>
      <c r="N22" s="92"/>
      <c r="O22" s="30"/>
    </row>
    <row r="23" spans="1:15" ht="22.5">
      <c r="A23" s="30"/>
      <c r="B23" s="57">
        <v>2022</v>
      </c>
      <c r="C23" s="53" t="s">
        <v>17</v>
      </c>
      <c r="D23" s="52" t="s">
        <v>18</v>
      </c>
      <c r="E23" s="52" t="s">
        <v>19</v>
      </c>
      <c r="F23" s="52" t="s">
        <v>20</v>
      </c>
      <c r="G23" s="52" t="s">
        <v>21</v>
      </c>
      <c r="H23" s="52" t="s">
        <v>22</v>
      </c>
      <c r="I23" s="108"/>
      <c r="J23" s="38"/>
      <c r="K23" s="38"/>
      <c r="L23" s="38"/>
      <c r="M23" s="38"/>
      <c r="N23" s="92"/>
      <c r="O23" s="30"/>
    </row>
    <row r="24" spans="1:15">
      <c r="A24" s="30"/>
      <c r="B24" s="58" t="s">
        <v>23</v>
      </c>
      <c r="C24" s="63">
        <v>0</v>
      </c>
      <c r="D24" s="54">
        <f>C16*C24</f>
        <v>0</v>
      </c>
      <c r="E24" s="54">
        <f>D24*7.59/1000</f>
        <v>0</v>
      </c>
      <c r="F24" s="65">
        <v>15</v>
      </c>
      <c r="G24" s="54">
        <f>D24*F24/100</f>
        <v>0</v>
      </c>
      <c r="H24" s="39">
        <f t="shared" ref="H24:H35" si="0">(D24-(G24+E24))*2</f>
        <v>0</v>
      </c>
      <c r="I24" s="59">
        <f t="shared" ref="I24:I34" si="1">H24</f>
        <v>0</v>
      </c>
      <c r="J24" s="49"/>
      <c r="K24" s="50"/>
      <c r="L24" s="49"/>
      <c r="M24" s="49"/>
      <c r="N24" s="49"/>
      <c r="O24" s="30"/>
    </row>
    <row r="25" spans="1:15">
      <c r="A25" s="30"/>
      <c r="B25" s="58" t="s">
        <v>24</v>
      </c>
      <c r="C25" s="63">
        <v>0</v>
      </c>
      <c r="D25" s="54">
        <f>C16*C25</f>
        <v>0</v>
      </c>
      <c r="E25" s="54">
        <f>D25*7.59/1000</f>
        <v>0</v>
      </c>
      <c r="F25" s="65">
        <v>15</v>
      </c>
      <c r="G25" s="54">
        <f>D25*F25/100</f>
        <v>0</v>
      </c>
      <c r="H25" s="39">
        <f t="shared" si="0"/>
        <v>0</v>
      </c>
      <c r="I25" s="59">
        <f t="shared" si="1"/>
        <v>0</v>
      </c>
      <c r="J25" s="49"/>
      <c r="K25" s="50"/>
      <c r="L25" s="49"/>
      <c r="M25" s="49"/>
      <c r="N25" s="49"/>
      <c r="O25" s="30"/>
    </row>
    <row r="26" spans="1:15">
      <c r="A26" s="30"/>
      <c r="B26" s="58" t="s">
        <v>25</v>
      </c>
      <c r="C26" s="63">
        <v>1</v>
      </c>
      <c r="D26" s="54">
        <f>C16*C26</f>
        <v>65.052585000000008</v>
      </c>
      <c r="E26" s="54">
        <f t="shared" ref="E26:E35" si="2">D26*7.59/1000</f>
        <v>0.49374912015000005</v>
      </c>
      <c r="F26" s="65">
        <v>15</v>
      </c>
      <c r="G26" s="54">
        <f t="shared" ref="G26:G35" si="3">D26*F26/100</f>
        <v>9.7578877500000019</v>
      </c>
      <c r="H26" s="39">
        <f>(D26-(G26+E26))*2</f>
        <v>109.60189625970001</v>
      </c>
      <c r="I26" s="59">
        <f t="shared" si="1"/>
        <v>109.60189625970001</v>
      </c>
      <c r="J26" s="49"/>
      <c r="K26" s="50"/>
      <c r="L26" s="49"/>
      <c r="M26" s="49"/>
      <c r="N26" s="49"/>
      <c r="O26" s="30"/>
    </row>
    <row r="27" spans="1:15">
      <c r="A27" s="30"/>
      <c r="B27" s="58" t="s">
        <v>26</v>
      </c>
      <c r="C27" s="63">
        <v>0</v>
      </c>
      <c r="D27" s="54">
        <f>C16*C27</f>
        <v>0</v>
      </c>
      <c r="E27" s="54">
        <f t="shared" si="2"/>
        <v>0</v>
      </c>
      <c r="F27" s="65">
        <v>15</v>
      </c>
      <c r="G27" s="54">
        <f t="shared" si="3"/>
        <v>0</v>
      </c>
      <c r="H27" s="39">
        <f t="shared" si="0"/>
        <v>0</v>
      </c>
      <c r="I27" s="59">
        <f t="shared" si="1"/>
        <v>0</v>
      </c>
      <c r="J27" s="49"/>
      <c r="K27" s="50"/>
      <c r="L27" s="49"/>
      <c r="M27" s="49"/>
      <c r="N27" s="49"/>
      <c r="O27" s="30"/>
    </row>
    <row r="28" spans="1:15">
      <c r="A28" s="30"/>
      <c r="B28" s="58" t="s">
        <v>27</v>
      </c>
      <c r="C28" s="63">
        <v>0</v>
      </c>
      <c r="D28" s="54">
        <f>C16*C28</f>
        <v>0</v>
      </c>
      <c r="E28" s="54">
        <f t="shared" si="2"/>
        <v>0</v>
      </c>
      <c r="F28" s="65">
        <v>15</v>
      </c>
      <c r="G28" s="54">
        <f t="shared" si="3"/>
        <v>0</v>
      </c>
      <c r="H28" s="39">
        <f t="shared" si="0"/>
        <v>0</v>
      </c>
      <c r="I28" s="59">
        <f t="shared" si="1"/>
        <v>0</v>
      </c>
      <c r="J28" s="49"/>
      <c r="K28" s="50"/>
      <c r="L28" s="49"/>
      <c r="M28" s="49"/>
      <c r="N28" s="49"/>
      <c r="O28" s="30"/>
    </row>
    <row r="29" spans="1:15">
      <c r="A29" s="30"/>
      <c r="B29" s="58" t="s">
        <v>28</v>
      </c>
      <c r="C29" s="63">
        <v>0</v>
      </c>
      <c r="D29" s="54">
        <f>C16*C29</f>
        <v>0</v>
      </c>
      <c r="E29" s="54">
        <f t="shared" si="2"/>
        <v>0</v>
      </c>
      <c r="F29" s="65">
        <v>15</v>
      </c>
      <c r="G29" s="54">
        <f t="shared" si="3"/>
        <v>0</v>
      </c>
      <c r="H29" s="39">
        <f t="shared" si="0"/>
        <v>0</v>
      </c>
      <c r="I29" s="59">
        <f t="shared" si="1"/>
        <v>0</v>
      </c>
      <c r="J29" s="49"/>
      <c r="K29" s="50"/>
      <c r="L29" s="49"/>
      <c r="M29" s="49"/>
      <c r="N29" s="49"/>
      <c r="O29" s="30"/>
    </row>
    <row r="30" spans="1:15">
      <c r="A30" s="30"/>
      <c r="B30" s="58" t="s">
        <v>29</v>
      </c>
      <c r="C30" s="63">
        <v>1</v>
      </c>
      <c r="D30" s="54">
        <f>H16*C30</f>
        <v>76.469400000000007</v>
      </c>
      <c r="E30" s="54">
        <f t="shared" si="2"/>
        <v>0.58040274600000008</v>
      </c>
      <c r="F30" s="65">
        <v>15</v>
      </c>
      <c r="G30" s="54">
        <f t="shared" si="3"/>
        <v>11.470410000000001</v>
      </c>
      <c r="H30" s="39">
        <f t="shared" si="0"/>
        <v>128.837174508</v>
      </c>
      <c r="I30" s="59">
        <f t="shared" si="1"/>
        <v>128.837174508</v>
      </c>
      <c r="J30" s="49"/>
      <c r="K30" s="50"/>
      <c r="L30" s="49"/>
      <c r="M30" s="49"/>
      <c r="N30" s="49"/>
      <c r="O30" s="30"/>
    </row>
    <row r="31" spans="1:15">
      <c r="A31" s="30"/>
      <c r="B31" s="58" t="s">
        <v>30</v>
      </c>
      <c r="C31" s="63">
        <v>0</v>
      </c>
      <c r="D31" s="54">
        <f>H16*C31</f>
        <v>0</v>
      </c>
      <c r="E31" s="54">
        <f t="shared" si="2"/>
        <v>0</v>
      </c>
      <c r="F31" s="65">
        <v>15</v>
      </c>
      <c r="G31" s="54">
        <f t="shared" si="3"/>
        <v>0</v>
      </c>
      <c r="H31" s="39">
        <f t="shared" si="0"/>
        <v>0</v>
      </c>
      <c r="I31" s="59">
        <f t="shared" si="1"/>
        <v>0</v>
      </c>
      <c r="J31" s="49"/>
      <c r="K31" s="50"/>
      <c r="L31" s="49"/>
      <c r="M31" s="49"/>
      <c r="N31" s="49"/>
      <c r="O31" s="30"/>
    </row>
    <row r="32" spans="1:15">
      <c r="A32" s="30"/>
      <c r="B32" s="58" t="s">
        <v>31</v>
      </c>
      <c r="C32" s="63">
        <v>0</v>
      </c>
      <c r="D32" s="54">
        <f>H16*C32</f>
        <v>0</v>
      </c>
      <c r="E32" s="54">
        <f t="shared" si="2"/>
        <v>0</v>
      </c>
      <c r="F32" s="65">
        <v>15</v>
      </c>
      <c r="G32" s="54">
        <f t="shared" si="3"/>
        <v>0</v>
      </c>
      <c r="H32" s="39">
        <f t="shared" si="0"/>
        <v>0</v>
      </c>
      <c r="I32" s="59">
        <f t="shared" si="1"/>
        <v>0</v>
      </c>
      <c r="J32" s="49"/>
      <c r="K32" s="50"/>
      <c r="L32" s="49"/>
      <c r="M32" s="49"/>
      <c r="N32" s="49"/>
      <c r="O32" s="30"/>
    </row>
    <row r="33" spans="1:16">
      <c r="A33" s="30"/>
      <c r="B33" s="58" t="s">
        <v>32</v>
      </c>
      <c r="C33" s="63">
        <v>0</v>
      </c>
      <c r="D33" s="54">
        <f>H16*C33</f>
        <v>0</v>
      </c>
      <c r="E33" s="54">
        <f t="shared" si="2"/>
        <v>0</v>
      </c>
      <c r="F33" s="65">
        <v>15</v>
      </c>
      <c r="G33" s="54">
        <f t="shared" si="3"/>
        <v>0</v>
      </c>
      <c r="H33" s="39">
        <f t="shared" si="0"/>
        <v>0</v>
      </c>
      <c r="I33" s="59">
        <f t="shared" si="1"/>
        <v>0</v>
      </c>
      <c r="J33" s="49"/>
      <c r="K33" s="50"/>
      <c r="L33" s="49"/>
      <c r="M33" s="49"/>
      <c r="N33" s="49"/>
      <c r="O33" s="30"/>
    </row>
    <row r="34" spans="1:16">
      <c r="A34" s="30"/>
      <c r="B34" s="58" t="s">
        <v>33</v>
      </c>
      <c r="C34" s="63">
        <v>0</v>
      </c>
      <c r="D34" s="54">
        <f>H16*C34</f>
        <v>0</v>
      </c>
      <c r="E34" s="54">
        <f t="shared" si="2"/>
        <v>0</v>
      </c>
      <c r="F34" s="65">
        <v>15</v>
      </c>
      <c r="G34" s="54">
        <f t="shared" si="3"/>
        <v>0</v>
      </c>
      <c r="H34" s="39">
        <f t="shared" si="0"/>
        <v>0</v>
      </c>
      <c r="I34" s="59">
        <f t="shared" si="1"/>
        <v>0</v>
      </c>
      <c r="J34" s="49"/>
      <c r="K34" s="50"/>
      <c r="L34" s="49"/>
      <c r="M34" s="49"/>
      <c r="N34" s="49"/>
      <c r="O34" s="30"/>
    </row>
    <row r="35" spans="1:16" ht="15.75" thickBot="1">
      <c r="A35" s="30"/>
      <c r="B35" s="60" t="s">
        <v>34</v>
      </c>
      <c r="C35" s="64">
        <v>0</v>
      </c>
      <c r="D35" s="79">
        <f>H16*C35</f>
        <v>0</v>
      </c>
      <c r="E35" s="79">
        <f t="shared" si="2"/>
        <v>0</v>
      </c>
      <c r="F35" s="66">
        <v>20</v>
      </c>
      <c r="G35" s="79">
        <f t="shared" si="3"/>
        <v>0</v>
      </c>
      <c r="H35" s="39">
        <f t="shared" si="0"/>
        <v>0</v>
      </c>
      <c r="I35" s="62">
        <f>H35</f>
        <v>0</v>
      </c>
      <c r="J35" s="49"/>
      <c r="K35" s="50"/>
      <c r="L35" s="49"/>
      <c r="M35" s="49"/>
      <c r="N35" s="49"/>
      <c r="O35" s="30"/>
    </row>
    <row r="36" spans="1:16" ht="14.45" customHeight="1">
      <c r="A36" s="30"/>
      <c r="B36" s="40"/>
      <c r="C36" s="40"/>
      <c r="D36" s="40"/>
      <c r="E36" s="40"/>
      <c r="F36" s="82" t="s">
        <v>40</v>
      </c>
      <c r="G36" s="83"/>
      <c r="H36" s="84"/>
      <c r="I36" s="88">
        <f>SUM(I24:I35)</f>
        <v>238.4390707677</v>
      </c>
      <c r="J36" s="51"/>
      <c r="K36" s="83"/>
      <c r="L36" s="83"/>
      <c r="M36" s="83"/>
      <c r="N36" s="90"/>
      <c r="O36" s="30"/>
    </row>
    <row r="37" spans="1:16" ht="15.75" thickBot="1">
      <c r="A37" s="30"/>
      <c r="B37" s="40"/>
      <c r="C37" s="40"/>
      <c r="D37" s="40"/>
      <c r="E37" s="40"/>
      <c r="F37" s="85"/>
      <c r="G37" s="86"/>
      <c r="H37" s="87"/>
      <c r="I37" s="89"/>
      <c r="J37" s="51"/>
      <c r="K37" s="83"/>
      <c r="L37" s="83"/>
      <c r="M37" s="83"/>
      <c r="N37" s="90"/>
      <c r="O37" s="30"/>
    </row>
    <row r="38" spans="1:16">
      <c r="A38" s="30"/>
      <c r="B38" s="30"/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</row>
    <row r="39" spans="1:16">
      <c r="A39" s="30"/>
      <c r="B39" s="30"/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</row>
    <row r="40" spans="1:16">
      <c r="A40" s="15" t="s">
        <v>67</v>
      </c>
      <c r="B40" s="16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30"/>
    </row>
    <row r="41" spans="1:16">
      <c r="A41" s="14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30"/>
    </row>
    <row r="42" spans="1:16">
      <c r="A42" s="14"/>
      <c r="B42" s="14"/>
      <c r="C42" s="14"/>
      <c r="D42" s="14"/>
      <c r="E42" s="14"/>
      <c r="F42" s="14"/>
      <c r="G42" s="14"/>
      <c r="H42" s="14"/>
      <c r="I42" s="14"/>
      <c r="J42" s="14"/>
      <c r="K42" s="16" t="s">
        <v>35</v>
      </c>
      <c r="L42" s="16"/>
      <c r="M42" s="16"/>
      <c r="N42" s="14"/>
      <c r="O42" s="30"/>
    </row>
    <row r="43" spans="1:16">
      <c r="A43" s="14"/>
      <c r="B43" s="14"/>
      <c r="C43" s="14"/>
      <c r="D43" s="14"/>
      <c r="E43" s="14"/>
      <c r="F43" s="14"/>
      <c r="G43" s="14"/>
      <c r="H43" s="14"/>
      <c r="I43" s="14"/>
      <c r="J43" s="14"/>
      <c r="K43" s="16"/>
      <c r="L43" s="16"/>
      <c r="M43" s="16"/>
      <c r="N43" s="14"/>
      <c r="O43" s="30"/>
    </row>
    <row r="44" spans="1:16">
      <c r="A44" s="14"/>
      <c r="B44" s="14"/>
      <c r="C44" s="14"/>
      <c r="D44" s="14"/>
      <c r="E44" s="14"/>
      <c r="F44" s="14"/>
      <c r="G44" s="14"/>
      <c r="H44" s="14"/>
      <c r="I44" s="14"/>
      <c r="J44" s="14"/>
      <c r="K44" s="91">
        <f ca="1">TODAY()</f>
        <v>45132</v>
      </c>
      <c r="L44" s="91"/>
      <c r="M44" s="16"/>
      <c r="N44" s="14"/>
      <c r="O44" s="30"/>
    </row>
    <row r="45" spans="1:16">
      <c r="A45" s="14"/>
      <c r="B45" s="14"/>
      <c r="C45" s="14"/>
      <c r="D45" s="14"/>
      <c r="E45" s="14"/>
      <c r="F45" s="14"/>
      <c r="G45" s="14"/>
      <c r="H45" s="14"/>
      <c r="I45" s="14"/>
      <c r="J45" s="14"/>
      <c r="K45" s="81" t="s">
        <v>53</v>
      </c>
      <c r="L45" s="81"/>
      <c r="M45" s="16"/>
      <c r="N45" s="14"/>
      <c r="O45" s="30"/>
    </row>
    <row r="46" spans="1:16">
      <c r="A46" s="14"/>
      <c r="B46" s="14"/>
      <c r="C46" s="14"/>
      <c r="D46" s="14"/>
      <c r="E46" s="14"/>
      <c r="F46" s="14"/>
      <c r="G46" s="14"/>
      <c r="H46" s="14"/>
      <c r="I46" s="14"/>
      <c r="J46" s="14"/>
      <c r="K46" s="81" t="s">
        <v>6</v>
      </c>
      <c r="L46" s="81"/>
      <c r="M46" s="16"/>
      <c r="N46" s="14"/>
      <c r="O46" s="30"/>
    </row>
    <row r="47" spans="1:16">
      <c r="A47" s="30"/>
      <c r="B47" s="30"/>
      <c r="C47" s="30"/>
      <c r="D47" s="30"/>
      <c r="E47" s="30"/>
      <c r="F47" s="30"/>
      <c r="G47" s="30"/>
      <c r="H47" s="30"/>
      <c r="I47" s="30"/>
      <c r="J47" s="30"/>
      <c r="K47" s="42"/>
      <c r="L47" s="42"/>
      <c r="M47" s="34"/>
      <c r="N47" s="30"/>
      <c r="O47" s="30"/>
    </row>
    <row r="48" spans="1:16">
      <c r="A48" s="41" t="s">
        <v>36</v>
      </c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37"/>
      <c r="O48" s="37"/>
      <c r="P48" s="37"/>
    </row>
    <row r="49" spans="1:16">
      <c r="A49" s="41" t="s">
        <v>37</v>
      </c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37"/>
      <c r="O49" s="37"/>
      <c r="P49" s="37"/>
    </row>
    <row r="50" spans="1:16">
      <c r="A50" s="41" t="s">
        <v>38</v>
      </c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37"/>
      <c r="O50" s="37"/>
      <c r="P50" s="37"/>
    </row>
    <row r="51" spans="1:16">
      <c r="A51" s="41" t="s">
        <v>68</v>
      </c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37"/>
      <c r="O51" s="37"/>
      <c r="P51" s="37"/>
    </row>
    <row r="52" spans="1:16">
      <c r="A52" s="41" t="s">
        <v>69</v>
      </c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37"/>
      <c r="O52" s="37"/>
      <c r="P52" s="37"/>
    </row>
    <row r="53" spans="1:16">
      <c r="A53" s="41" t="s">
        <v>70</v>
      </c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37"/>
      <c r="O53" s="37"/>
      <c r="P53" s="37"/>
    </row>
    <row r="54" spans="1:16">
      <c r="A54" s="41" t="s">
        <v>71</v>
      </c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37"/>
      <c r="O54" s="37"/>
      <c r="P54" s="37"/>
    </row>
  </sheetData>
  <sheetProtection formatCells="0" formatColumns="0" formatRows="0"/>
  <mergeCells count="34">
    <mergeCell ref="C8:D8"/>
    <mergeCell ref="E8:G8"/>
    <mergeCell ref="G3:I3"/>
    <mergeCell ref="C4:G5"/>
    <mergeCell ref="E6:I6"/>
    <mergeCell ref="C7:D7"/>
    <mergeCell ref="E7:G7"/>
    <mergeCell ref="E9:F9"/>
    <mergeCell ref="C10:D10"/>
    <mergeCell ref="E10:F10"/>
    <mergeCell ref="B11:D11"/>
    <mergeCell ref="E11:F11"/>
    <mergeCell ref="N22:N23"/>
    <mergeCell ref="G12:I12"/>
    <mergeCell ref="J12:K12"/>
    <mergeCell ref="D14:E14"/>
    <mergeCell ref="D15:E15"/>
    <mergeCell ref="I15:J15"/>
    <mergeCell ref="D16:E16"/>
    <mergeCell ref="I16:J16"/>
    <mergeCell ref="B12:D12"/>
    <mergeCell ref="E12:F12"/>
    <mergeCell ref="D17:E17"/>
    <mergeCell ref="D18:E18"/>
    <mergeCell ref="I18:J18"/>
    <mergeCell ref="D22:H22"/>
    <mergeCell ref="I22:I23"/>
    <mergeCell ref="K46:L46"/>
    <mergeCell ref="F36:H37"/>
    <mergeCell ref="I36:I37"/>
    <mergeCell ref="K36:M37"/>
    <mergeCell ref="N36:N37"/>
    <mergeCell ref="K44:L44"/>
    <mergeCell ref="K45:L45"/>
  </mergeCells>
  <conditionalFormatting sqref="E14 I2:I5">
    <cfRule type="cellIs" dxfId="0" priority="1" operator="greaterThan">
      <formula>0</formula>
    </cfRule>
  </conditionalFormatting>
  <dataValidations count="3">
    <dataValidation type="list" allowBlank="1" showErrorMessage="1" sqref="F24:F35">
      <formula1>"15,20,27"</formula1>
    </dataValidation>
    <dataValidation type="list" allowBlank="1" showInputMessage="1" showErrorMessage="1" sqref="E9:F9">
      <formula1>"Öğretmen,Müdür Yetkili Öğretmen,Müdür Yardımcısı,Okul Müdürü"</formula1>
    </dataValidation>
    <dataValidation type="list" allowBlank="1" showInputMessage="1" showErrorMessage="1" promptTitle="Lütfen !" prompt="Açılır Liseteden seçiniz." sqref="I9">
      <formula1>"Lisans,Y.Lisans,Doktora"</formula1>
    </dataValidation>
  </dataValidations>
  <pageMargins left="0.15748031496062992" right="0.15748031496062992" top="0.15748031496062992" bottom="0.11811023622047245" header="0.31496062992125984" footer="0.31496062992125984"/>
  <pageSetup paperSize="9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8</vt:i4>
      </vt:variant>
      <vt:variant>
        <vt:lpstr>Adlandırılmış Aralıklar</vt:lpstr>
      </vt:variant>
      <vt:variant>
        <vt:i4>8</vt:i4>
      </vt:variant>
    </vt:vector>
  </HeadingPairs>
  <TitlesOfParts>
    <vt:vector size="16" baseType="lpstr">
      <vt:lpstr>GÜNDÜZ</vt:lpstr>
      <vt:lpstr>GÜNDÜZ Y.LİSANS</vt:lpstr>
      <vt:lpstr>GÜNDÜZ DOKTORA</vt:lpstr>
      <vt:lpstr>GECE</vt:lpstr>
      <vt:lpstr>%25 ARTIRIMLI GÜNDÜZ</vt:lpstr>
      <vt:lpstr>%25 ARTIRIMLI GECE</vt:lpstr>
      <vt:lpstr>DYK HAFTAİÇİ</vt:lpstr>
      <vt:lpstr>DYK HAFTA SONU</vt:lpstr>
      <vt:lpstr>'%25 ARTIRIMLI GECE'!Yazdırma_Alanı</vt:lpstr>
      <vt:lpstr>'%25 ARTIRIMLI GÜNDÜZ'!Yazdırma_Alanı</vt:lpstr>
      <vt:lpstr>'DYK HAFTA SONU'!Yazdırma_Alanı</vt:lpstr>
      <vt:lpstr>'DYK HAFTAİÇİ'!Yazdırma_Alanı</vt:lpstr>
      <vt:lpstr>GECE!Yazdırma_Alanı</vt:lpstr>
      <vt:lpstr>GÜNDÜZ!Yazdırma_Alanı</vt:lpstr>
      <vt:lpstr>'GÜNDÜZ DOKTORA'!Yazdırma_Alanı</vt:lpstr>
      <vt:lpstr>'GÜNDÜZ Y.LİSANS'!Yazdırma_Alanı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2006-09-26T09:04:32Z</dcterms:created>
  <dcterms:modified xsi:type="dcterms:W3CDTF">2023-07-25T07:50:14Z</dcterms:modified>
</cp:coreProperties>
</file>